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023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<sst xmlns="http://schemas.openxmlformats.org/spreadsheetml/2006/main" count="709" uniqueCount="203">
  <si>
    <t>Код бюджетной классификации Российской Федерации</t>
  </si>
  <si>
    <t>Наименование доходов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</si>
  <si>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</si>
  <si>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</si>
  <si>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</si>
  <si>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2 02 01003 10 0000 151</t>
  </si>
  <si>
    <t>Прочие субсидии бюджетам поселений</t>
  </si>
  <si>
    <t>2 02 02041 10 0000 151</t>
  </si>
  <si>
    <t>2 02 02077 10 0000 151</t>
  </si>
  <si>
    <t>2 02 03000 00 0000 151</t>
  </si>
  <si>
    <t>2 02 03024 10 0000 151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</si>
  <si>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</si>
  <si>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</si>
  <si>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</si>
  <si>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</si>
  <si>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1 00 00000 00 0000 000</t>
  </si>
  <si>
    <t>1 01 02000 01 0000 110</t>
  </si>
  <si>
    <t>1 06 00000 00 0000 000</t>
  </si>
  <si>
    <t>НАЛОГИ НА ИМУЩЕСТВО</t>
  </si>
  <si>
    <t>1 06 01030 10 0000 110</t>
  </si>
  <si>
    <t>Налог на ммущество физических лиц, взимаемый по ставкам, применяемым к объектам налогообложения расположенным в границах поселений</t>
  </si>
  <si>
    <t>1 06 06000 00 0000 110</t>
  </si>
  <si>
    <t xml:space="preserve">Земельный налог 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</si>
  <si>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</si>
  <si>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</si>
  <si>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</si>
  <si>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</si>
  <si>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</si>
  <si>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ДОХОДЫ ФИЗИЧЕСКИХ ЛИЦ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</si>
  <si>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</si>
  <si>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</si>
  <si>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</si>
  <si>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</si>
  <si>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2 02 02000 00 0000  151</t>
  </si>
  <si>
    <t>Субсидии бюджетам субъектов Российской Федерации муниципальных образований (межбюджетные субсидии)</t>
  </si>
  <si>
    <t>Субсидии бюджетам поселений на строительство и модернизацию автомобильных дорог общего пользования в том числе дорог поселений ( за исключением автомобильных дорог федерального значения)</t>
  </si>
  <si>
    <t>2 02 02999 10 0000151</t>
  </si>
  <si>
    <t>в том числе:</t>
  </si>
  <si>
    <t>на капитальный ремонт жилых домов</t>
  </si>
  <si>
    <t>ремонт дорог</t>
  </si>
  <si>
    <t>Субсидии бюджетам поселений на бюджетные инвестиции в объекты капитального строительства сосбвенности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</si>
  <si>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</si>
  <si>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выполнение передаваемых полномочий</t>
  </si>
  <si>
    <t>ВСЕГО ДОХОДОВ</t>
  </si>
  <si>
    <t>обучение</t>
  </si>
  <si>
    <t>Единый сельскохозяйственный налог</t>
  </si>
  <si>
    <t>переселение граждан</t>
  </si>
  <si>
    <t>Доходы бюджета Валдайского городского поселения за 2008 год</t>
  </si>
  <si>
    <t xml:space="preserve"> Приложение №1</t>
  </si>
  <si>
    <t>Утверждено на год</t>
  </si>
  <si>
    <t xml:space="preserve">Исполнено </t>
  </si>
  <si>
    <t>% исполнения</t>
  </si>
  <si>
    <t>Наименование</t>
  </si>
  <si>
    <t>Раздел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</si>
  <si>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</si>
  <si>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</si>
  <si>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</si>
  <si>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</si>
  <si>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0104</t>
  </si>
  <si>
    <t>Резервные фонды</t>
  </si>
  <si>
    <t>0112</t>
  </si>
  <si>
    <t>НАЦИОНАЛЬНАЯ БЕЗАПАСНОСТЬ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</si>
  <si>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</si>
  <si>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</si>
  <si>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</si>
  <si>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</si>
  <si>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</si>
  <si>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</si>
  <si>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</si>
  <si>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</si>
  <si>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</si>
  <si>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</si>
  <si>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</si>
  <si>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</si>
  <si>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</si>
  <si>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</si>
  <si>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</si>
  <si>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</si>
  <si>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</si>
  <si>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</si>
  <si>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</si>
  <si>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</si>
  <si>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</t>
  </si>
  <si>
    <t>0709</t>
  </si>
  <si>
    <t>КУЛЬТУРА, КИНЕМАТОГРАФИЯ И СРЕДСТВА МАССОВОЙ ИНФОРМАЦИИ</t>
  </si>
  <si>
    <t>0800</t>
  </si>
  <si>
    <t xml:space="preserve">   Культура </t>
  </si>
  <si>
    <t>0801</t>
  </si>
  <si>
    <t>ЗДРАВООХРАНЕНИЕ,ФИЗИЧЕСКАЯ КУЛЬТУРА И СПОРТ</t>
  </si>
  <si>
    <t>0900</t>
  </si>
  <si>
    <t xml:space="preserve">    Физическая культура и спорт</t>
  </si>
  <si>
    <t>0908</t>
  </si>
  <si>
    <t>Уточненный план</t>
  </si>
  <si>
    <t>Кассовый расход</t>
  </si>
  <si>
    <t xml:space="preserve"> Приложение №2</t>
  </si>
  <si>
    <t>Жилищное хозяйство</t>
  </si>
  <si>
    <t>Фкункционирование Правительства Российской Федерации, высших исполнительных органов государственной власти  субъектов Рроссийской Федерации, местных администраций</t>
  </si>
  <si>
    <t>ИТОГО  РАСХОДОВ</t>
  </si>
  <si>
    <t>Цел. ст.</t>
  </si>
  <si>
    <t>0000000</t>
  </si>
  <si>
    <t>000</t>
  </si>
  <si>
    <t xml:space="preserve">   Глава муниципального образования</t>
  </si>
  <si>
    <t>0020300</t>
  </si>
  <si>
    <t xml:space="preserve">            Выполнение функций органами местного самоуправления</t>
  </si>
  <si>
    <t>500</t>
  </si>
  <si>
    <t>Фкункцтонирование Правительства Российской Федерации, высших исполнительных органов государственной власти  субъектов Рроссийской Федерации, местных администраций</t>
  </si>
  <si>
    <t xml:space="preserve">    Центральный аппарат</t>
  </si>
  <si>
    <t>0020400</t>
  </si>
  <si>
    <t xml:space="preserve">           Выполнение функций органами местного самоуправления</t>
  </si>
  <si>
    <t xml:space="preserve">   Резервные фонды местных администраций</t>
  </si>
  <si>
    <t>0700500</t>
  </si>
  <si>
    <t xml:space="preserve">           Прочие расходы</t>
  </si>
  <si>
    <t>013</t>
  </si>
  <si>
    <t xml:space="preserve">    Функционирование органов в сфере национальной безопасности и правоохранительной деятельности</t>
  </si>
  <si>
    <t xml:space="preserve">           Функционирование органов в сфере национальной безопасности и правоохранительной деятельностит и обороны</t>
  </si>
  <si>
    <t>2026700</t>
  </si>
  <si>
    <t>014</t>
  </si>
  <si>
    <t xml:space="preserve">   Отдельные мероприятия в области автомобильного транспорта</t>
  </si>
  <si>
    <t>3030200</t>
  </si>
  <si>
    <t xml:space="preserve">           Субсидии юридическим лицам</t>
  </si>
  <si>
    <t>006</t>
  </si>
  <si>
    <t xml:space="preserve">   Строительство и модернизация автомобильных дорог общего пользования в т.ч. дорог в поселениях ( за исключением автомобильных дорог федерального значения)</t>
  </si>
  <si>
    <t>3150201</t>
  </si>
  <si>
    <t xml:space="preserve">            Бюджетные инвестиции</t>
  </si>
  <si>
    <t>003</t>
  </si>
  <si>
    <t xml:space="preserve">   Региональные целевые программы</t>
  </si>
  <si>
    <t>5220000</t>
  </si>
  <si>
    <t>Областная целевая программа "Развитие и совершенствование автомобильных дорог общего пользования ( за исключением автомобильных дорог федерального значения) на 2008-2010 годы</t>
  </si>
  <si>
    <t>5221600</t>
  </si>
  <si>
    <t xml:space="preserve">    Мероприятия по землеустройству и землепользованию</t>
  </si>
  <si>
    <t>34000300</t>
  </si>
  <si>
    <t>3400300</t>
  </si>
  <si>
    <t>Жилищно хозяйство</t>
  </si>
  <si>
    <r>
      <t xml:space="preserve">   </t>
    </r>
    <r>
      <rPr>
        <b/>
        <sz val="8"/>
        <rFont val="Arial Cyr"/>
        <family val="0"/>
      </rPr>
      <t xml:space="preserve">Компенсация </t>
    </r>
    <r>
      <rPr>
        <sz val="8"/>
        <rFont val="Arial Cyr"/>
        <family val="0"/>
      </rPr>
      <t>выпадающих доходов организациям, предоставляющим населению жилищные услуги по тарифам, не обеспечивающим возмещение издержек</t>
    </r>
  </si>
  <si>
    <t>3500100</t>
  </si>
  <si>
    <t xml:space="preserve">            Субсидии юридическим лицам</t>
  </si>
  <si>
    <r>
      <t xml:space="preserve">   </t>
    </r>
    <r>
      <rPr>
        <b/>
        <sz val="8"/>
        <rFont val="Arial Cyr"/>
        <family val="0"/>
      </rPr>
      <t>Капитальный ремонт</t>
    </r>
    <r>
      <rPr>
        <sz val="8"/>
        <rFont val="Arial Cyr"/>
        <family val="0"/>
      </rPr>
      <t xml:space="preserve"> государственного жилищного фонда субъектов Российской федерации и муниципального жилищного фонда</t>
    </r>
  </si>
  <si>
    <t>3500200</t>
  </si>
  <si>
    <t>35000200</t>
  </si>
  <si>
    <r>
      <t xml:space="preserve">    Обеспечение мероприятий по </t>
    </r>
    <r>
      <rPr>
        <b/>
        <sz val="8"/>
        <rFont val="Arial Cyr"/>
        <family val="0"/>
      </rPr>
      <t>переселению граждан</t>
    </r>
    <r>
      <rPr>
        <sz val="8"/>
        <rFont val="Arial Cyr"/>
        <family val="0"/>
      </rPr>
      <t xml:space="preserve"> из аварийного жилищного фонда за счет средств бюджетов </t>
    </r>
  </si>
  <si>
    <t>09802002</t>
  </si>
  <si>
    <r>
      <t xml:space="preserve">   Компенсация выпадающих доходов организациям, предоставляющим населению </t>
    </r>
    <r>
      <rPr>
        <b/>
        <sz val="8"/>
        <rFont val="Arial Cyr"/>
        <family val="0"/>
      </rPr>
      <t>услуги теплоснабжения</t>
    </r>
    <r>
      <rPr>
        <sz val="8"/>
        <rFont val="Arial Cyr"/>
        <family val="0"/>
      </rPr>
      <t xml:space="preserve"> по тарифам, не обеспечивающим возмещение издержек</t>
    </r>
  </si>
  <si>
    <t>3510200</t>
  </si>
  <si>
    <r>
      <t xml:space="preserve">    Компенсация выпадающих доходов организациям, предоставляющим населению </t>
    </r>
    <r>
      <rPr>
        <b/>
        <sz val="8"/>
        <rFont val="Arial Cyr"/>
        <family val="0"/>
      </rPr>
      <t xml:space="preserve">услуги водоснабжения и водоотведения </t>
    </r>
    <r>
      <rPr>
        <sz val="8"/>
        <rFont val="Arial Cyr"/>
        <family val="0"/>
      </rPr>
      <t xml:space="preserve"> по тарифам, не обеспечивающим возмещение издержек</t>
    </r>
  </si>
  <si>
    <t>3510300</t>
  </si>
  <si>
    <r>
      <t xml:space="preserve">    </t>
    </r>
    <r>
      <rPr>
        <b/>
        <sz val="8"/>
        <rFont val="Arial Cyr"/>
        <family val="0"/>
      </rPr>
      <t>Мероприятия</t>
    </r>
    <r>
      <rPr>
        <sz val="8"/>
        <rFont val="Arial Cyr"/>
        <family val="0"/>
      </rPr>
      <t xml:space="preserve"> в области коммунального хозяйства</t>
    </r>
  </si>
  <si>
    <t>3510500</t>
  </si>
  <si>
    <t xml:space="preserve">   Уличное освещение</t>
  </si>
  <si>
    <t>6000100</t>
  </si>
  <si>
    <r>
      <t xml:space="preserve">     Содержание </t>
    </r>
    <r>
      <rPr>
        <b/>
        <sz val="8"/>
        <rFont val="Arial Cyr"/>
        <family val="0"/>
      </rPr>
      <t xml:space="preserve"> автомобильных дорог</t>
    </r>
    <r>
      <rPr>
        <sz val="8"/>
        <rFont val="Arial Cyr"/>
        <family val="0"/>
      </rPr>
      <t xml:space="preserve"> и инженерных сооружений на них в границах городских округов и поселений в рамках благоустройства</t>
    </r>
  </si>
  <si>
    <t>6000200</t>
  </si>
  <si>
    <t xml:space="preserve">    Озеленение</t>
  </si>
  <si>
    <t>6000300</t>
  </si>
  <si>
    <t xml:space="preserve">    Организация и содержание мест захоронения</t>
  </si>
  <si>
    <t>6000400</t>
  </si>
  <si>
    <r>
      <t xml:space="preserve">   </t>
    </r>
    <r>
      <rPr>
        <b/>
        <sz val="8"/>
        <rFont val="Arial Cyr"/>
        <family val="0"/>
      </rPr>
      <t>Прочие</t>
    </r>
    <r>
      <rPr>
        <sz val="8"/>
        <rFont val="Arial Cyr"/>
        <family val="0"/>
      </rPr>
      <t xml:space="preserve"> мероприятия по благоустройству</t>
    </r>
  </si>
  <si>
    <t>6000500</t>
  </si>
  <si>
    <t>0707</t>
  </si>
  <si>
    <t xml:space="preserve">   Проведение мероприятий для детей и молодежи</t>
  </si>
  <si>
    <t>4310100</t>
  </si>
  <si>
    <t xml:space="preserve">            Выполнение фугкций органами местного самоуправления</t>
  </si>
  <si>
    <t>Другие вопросы в области образования</t>
  </si>
  <si>
    <t xml:space="preserve">          Мероприятия в сфере образования</t>
  </si>
  <si>
    <t xml:space="preserve">          Прочие работы иуслуги</t>
  </si>
  <si>
    <t>226</t>
  </si>
  <si>
    <t xml:space="preserve">         Государственная поддержка в сфере культуры, кинематографии и средств массовой информации</t>
  </si>
  <si>
    <t>4508500</t>
  </si>
  <si>
    <t xml:space="preserve">            Прочие расходы</t>
  </si>
  <si>
    <t xml:space="preserve">    Телевидение и радиовещание</t>
  </si>
  <si>
    <t>0803</t>
  </si>
  <si>
    <t xml:space="preserve">          Субсидии телерадиокомпаниям и телеорганизациям</t>
  </si>
  <si>
    <t>4530000</t>
  </si>
  <si>
    <t>4530100</t>
  </si>
  <si>
    <t xml:space="preserve">         Мероприятия в области здравоохранения, спорта и физической культуры</t>
  </si>
  <si>
    <t>5129700</t>
  </si>
  <si>
    <t xml:space="preserve">             Выполнение функций органами местного самоуправления</t>
  </si>
  <si>
    <t>Всего расходов</t>
  </si>
  <si>
    <t>Вид расх.</t>
  </si>
  <si>
    <t>Кассовое исполнение</t>
  </si>
  <si>
    <t>Приложение №3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</si>
  <si>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</si>
  <si>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Распределение расходов  бюджета Валдайского городского поселения за 2008 год по разделам и подразделам, целевым статьям и видам расходов функциональной классификации расходов бюджетов Российской Федерации  </t>
  </si>
  <si>
    <t xml:space="preserve">Наименование </t>
  </si>
  <si>
    <t>Вед.</t>
  </si>
  <si>
    <t>Разд.</t>
  </si>
  <si>
    <t>Ц.ст.</t>
  </si>
  <si>
    <t>Расх.</t>
  </si>
  <si>
    <t xml:space="preserve">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</si>
  <si>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Капитальный ремонт государственного жилищного фонда субъектов Российской федерации и муниципального жилищного фонда</t>
  </si>
  <si>
    <r>
      <t xml:space="preserve">     Обеспечение мероприятий по капитальному ремонту многоквартирных домов и переселению граждан из аварийного жилищного фонда </t>
    </r>
    <r>
      <rPr>
        <b/>
        <sz val="8"/>
        <rFont val="Arial Cyr"/>
        <family val="0"/>
      </rPr>
      <t>за счет средств бюджетов</t>
    </r>
    <r>
      <rPr>
        <sz val="8"/>
        <rFont val="Arial Cyr"/>
        <family val="0"/>
      </rPr>
      <t xml:space="preserve"> </t>
    </r>
  </si>
  <si>
    <t>0980200</t>
  </si>
  <si>
    <t xml:space="preserve">    Обеспечение мероприятий по переселению граждан из аварийного жилищного фонда за счет средств бюджетов </t>
  </si>
  <si>
    <t xml:space="preserve">    Мероприятия в области коммунального хозяйства</t>
  </si>
  <si>
    <t xml:space="preserve">     Содержание  автомобильных дорог и инженерных сооружений на них в границах городских округов и поселений в рамках благоустройства</t>
  </si>
  <si>
    <t xml:space="preserve">   Прочие мероприятия по бдагоустройству</t>
  </si>
  <si>
    <t>Кассовое  исполнение</t>
  </si>
  <si>
    <t>Приложение №4</t>
  </si>
  <si>
    <t>ВЕДОМСТВЕННАЯ СТРУКТУРА РАСХОДОВ БЮДЖЕТА ВАЛДАЙСКОГО ГОРОДСКОГО ПОСЕЛЕНИЯ за 2008 ГОД</t>
  </si>
  <si>
    <t xml:space="preserve"> СОБСТВЕННЫЕ ДОХОДЫ</t>
  </si>
  <si>
    <t>Расходы бюджета Валдайского городского поселения за 2008 год</t>
  </si>
  <si>
    <t>к решению Совета депутатов Валдайского городского поселения от  01.06.2009 № 196</t>
  </si>
  <si>
    <t>к решению Совета депутатов Валдайского городского поселения от 01.06.2009 № 196</t>
  </si>
  <si>
    <t>к решению Совета депутатов Валдайского городского поселения от 01.06.2009 №196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</si>
</sst>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5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12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4" fontId="3" fillId="0" borderId="6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5" fontId="2" fillId="0" borderId="2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wrapText="1"/>
    </xf>
    <xf numFmtId="166" fontId="2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1;&#1102;&#1076;&#1078;&#1077;&#1090;\&#1073;&#1102;&#1076;&#1078;&#1077;&#1090;%202008%20&#1075;&#1086;&#1076;\&#1048;&#1079;&#1084;&#1077;&#1085;&#1077;&#1085;&#1080;&#1103;%20&#1087;&#1086;%20&#1073;&#1102;&#1076;&#1078;&#1077;&#1090;&#1091;%20&#1079;&#1072;%2011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5"/>
      <sheetName val="Лист6"/>
      <sheetName val="Лист3"/>
    </sheetNames>
    <sheetDataSet>
      <sheetData sheetId="5">
        <row r="68">
          <cell r="M68">
            <v>16750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2" sqref="D2:F2"/>
    </sheetView>
  </sheetViews>
  <sheetFormatPr defaultColWidth="9.00390625" defaultRowHeight="12.75"/>
  <cols>
    <col min="1" max="1" width="20.125" style="0" customWidth="1"/>
    <col min="3" max="3" width="38.75390625" style="0" customWidth="1"/>
    <col min="4" max="4" width="18.375" style="0" customWidth="1"/>
    <col min="5" max="5" width="16.375" style="0" customWidth="1"/>
    <col min="6" max="6" width="17.375" style="0" customWidth="1"/>
  </cols>
  <sheetData>
    <row r="1" spans="4:6" ht="12.75">
      <c r="D1" s="125" t="s">
        <v>48</v>
      </c>
      <c r="E1" s="125"/>
      <c r="F1" s="125"/>
    </row>
    <row r="2" spans="4:6" ht="30.75" customHeight="1">
      <c r="D2" s="102" t="s">
        <v>200</v>
      </c>
      <c r="E2" s="102"/>
      <c r="F2" s="102"/>
    </row>
    <row r="3" spans="1:6" ht="25.5" customHeight="1">
      <c r="A3" s="105" t="s">
        <v>47</v>
      </c>
      <c r="B3" s="106"/>
      <c r="C3" s="106"/>
      <c r="D3" s="106"/>
      <c r="E3" s="106"/>
      <c r="F3" s="106"/>
    </row>
    <row r="4" spans="1:6" ht="33.75">
      <c r="A4" s="1" t="s">
        <v>0</v>
      </c>
      <c r="B4" s="103" t="s">
        <v>1</v>
      </c>
      <c r="C4" s="104"/>
      <c r="D4" s="2" t="s">
        <v>49</v>
      </c>
      <c r="E4" s="25" t="s">
        <v>50</v>
      </c>
      <c r="F4" s="23" t="s">
        <v>51</v>
      </c>
    </row>
    <row r="5" spans="1:6" ht="12.75">
      <c r="A5" s="1" t="s">
        <v>15</v>
      </c>
      <c r="B5" s="107" t="s">
        <v>198</v>
      </c>
      <c r="C5" s="107"/>
      <c r="D5" s="4">
        <v>23706000</v>
      </c>
      <c r="E5" s="5">
        <f>E6+E7+E10+E12</f>
        <v>25684186.77</v>
      </c>
      <c r="F5" s="24">
        <f aca="true" t="shared" si="0" ref="F5:F11">(E5*100)/D5</f>
        <v>108.34466704631738</v>
      </c>
    </row>
    <row r="6" spans="1:6" ht="12.75">
      <c r="A6" s="1" t="s">
        <v>16</v>
      </c>
      <c r="B6" s="109" t="s">
        <v>28</v>
      </c>
      <c r="C6" s="110"/>
      <c r="D6" s="2">
        <v>11660850.29</v>
      </c>
      <c r="E6" s="7">
        <v>13636525.94</v>
      </c>
      <c r="F6" s="24">
        <f t="shared" si="0"/>
        <v>116.94280949386926</v>
      </c>
    </row>
    <row r="7" spans="1:6" ht="12.75">
      <c r="A7" s="8" t="s">
        <v>17</v>
      </c>
      <c r="B7" s="111" t="s">
        <v>18</v>
      </c>
      <c r="C7" s="111"/>
      <c r="D7" s="10">
        <v>4143673.41</v>
      </c>
      <c r="E7" s="11">
        <f>E8+E9</f>
        <v>4146094.5300000003</v>
      </c>
      <c r="F7" s="66">
        <f t="shared" si="0"/>
        <v>100.05842931525822</v>
      </c>
    </row>
    <row r="8" spans="1:6" ht="37.5" customHeight="1">
      <c r="A8" s="12" t="s">
        <v>19</v>
      </c>
      <c r="B8" s="108" t="s">
        <v>20</v>
      </c>
      <c r="C8" s="108"/>
      <c r="D8" s="14">
        <v>990909.14</v>
      </c>
      <c r="E8" s="7">
        <v>992917.47</v>
      </c>
      <c r="F8" s="66">
        <f t="shared" si="0"/>
        <v>100.20267549454636</v>
      </c>
    </row>
    <row r="9" spans="1:6" ht="12.75">
      <c r="A9" s="1" t="s">
        <v>21</v>
      </c>
      <c r="B9" s="112" t="s">
        <v>22</v>
      </c>
      <c r="C9" s="110"/>
      <c r="D9" s="2">
        <v>3152764.27</v>
      </c>
      <c r="E9" s="7">
        <v>3153177.06</v>
      </c>
      <c r="F9" s="66">
        <f t="shared" si="0"/>
        <v>100.01309295477394</v>
      </c>
    </row>
    <row r="10" spans="1:6" ht="35.25" customHeight="1">
      <c r="A10" s="12" t="s">
        <v>23</v>
      </c>
      <c r="B10" s="108" t="s">
        <v>24</v>
      </c>
      <c r="C10" s="108"/>
      <c r="D10" s="14">
        <v>7901476.300000001</v>
      </c>
      <c r="E10" s="7">
        <f>E11+E13</f>
        <v>7901476.300000001</v>
      </c>
      <c r="F10" s="66">
        <f t="shared" si="0"/>
        <v>100</v>
      </c>
    </row>
    <row r="11" spans="1:6" ht="61.5" customHeight="1">
      <c r="A11" s="1" t="s">
        <v>25</v>
      </c>
      <c r="B11" s="112" t="s">
        <v>180</v>
      </c>
      <c r="C11" s="110"/>
      <c r="D11" s="2">
        <v>3646030.44</v>
      </c>
      <c r="E11" s="7">
        <v>3646030.44</v>
      </c>
      <c r="F11" s="66">
        <f t="shared" si="0"/>
        <v>100</v>
      </c>
    </row>
    <row r="12" spans="1:6" ht="12.75">
      <c r="A12" s="1"/>
      <c r="B12" s="109" t="s">
        <v>45</v>
      </c>
      <c r="C12" s="110"/>
      <c r="D12" s="10"/>
      <c r="E12" s="11">
        <v>90</v>
      </c>
      <c r="F12" s="66"/>
    </row>
    <row r="13" spans="1:6" ht="39.75" customHeight="1">
      <c r="A13" s="1" t="s">
        <v>26</v>
      </c>
      <c r="B13" s="109" t="s">
        <v>27</v>
      </c>
      <c r="C13" s="110"/>
      <c r="D13" s="10">
        <v>4255445.86</v>
      </c>
      <c r="E13" s="7">
        <v>4255445.86</v>
      </c>
      <c r="F13" s="66">
        <v>0</v>
      </c>
    </row>
    <row r="14" spans="1:6" ht="18" customHeight="1">
      <c r="A14" s="29"/>
      <c r="B14" s="109"/>
      <c r="C14" s="110"/>
      <c r="D14" s="2"/>
      <c r="E14" s="7"/>
      <c r="F14" s="15"/>
    </row>
    <row r="15" spans="1:6" ht="39.75" customHeight="1">
      <c r="A15" s="12" t="s">
        <v>29</v>
      </c>
      <c r="B15" s="113" t="s">
        <v>30</v>
      </c>
      <c r="C15" s="114"/>
      <c r="D15" s="18">
        <v>54718912</v>
      </c>
      <c r="E15" s="28">
        <v>54728912</v>
      </c>
      <c r="F15" s="24">
        <f>(E15*100)/D15</f>
        <v>100.01827521716807</v>
      </c>
    </row>
    <row r="16" spans="1:6" ht="27.75" customHeight="1">
      <c r="A16" s="1" t="s">
        <v>2</v>
      </c>
      <c r="B16" s="115" t="s">
        <v>3</v>
      </c>
      <c r="C16" s="116"/>
      <c r="D16" s="18">
        <v>11115360</v>
      </c>
      <c r="E16" s="67">
        <v>11115360</v>
      </c>
      <c r="F16" s="24">
        <f aca="true" t="shared" si="1" ref="F16:F22">(E16*100)/D16</f>
        <v>100</v>
      </c>
    </row>
    <row r="17" spans="1:6" ht="27.75" customHeight="1">
      <c r="A17" s="1" t="s">
        <v>4</v>
      </c>
      <c r="B17" s="109" t="s">
        <v>31</v>
      </c>
      <c r="C17" s="110"/>
      <c r="D17" s="2">
        <v>10917500</v>
      </c>
      <c r="E17" s="7">
        <v>10917500</v>
      </c>
      <c r="F17" s="24">
        <f t="shared" si="1"/>
        <v>100</v>
      </c>
    </row>
    <row r="18" spans="1:6" ht="28.5" customHeight="1">
      <c r="A18" s="1" t="s">
        <v>5</v>
      </c>
      <c r="B18" s="109" t="s">
        <v>32</v>
      </c>
      <c r="C18" s="110"/>
      <c r="D18" s="2">
        <v>197860</v>
      </c>
      <c r="E18" s="7">
        <v>197860</v>
      </c>
      <c r="F18" s="24">
        <f t="shared" si="1"/>
        <v>100</v>
      </c>
    </row>
    <row r="19" spans="1:6" ht="30" customHeight="1">
      <c r="A19" s="1" t="s">
        <v>33</v>
      </c>
      <c r="B19" s="115" t="s">
        <v>34</v>
      </c>
      <c r="C19" s="116"/>
      <c r="D19" s="4">
        <v>30305502</v>
      </c>
      <c r="E19" s="5">
        <v>30305502</v>
      </c>
      <c r="F19" s="24">
        <f t="shared" si="1"/>
        <v>100</v>
      </c>
    </row>
    <row r="20" spans="1:6" ht="46.5" customHeight="1">
      <c r="A20" s="1" t="s">
        <v>7</v>
      </c>
      <c r="B20" s="109" t="s">
        <v>35</v>
      </c>
      <c r="C20" s="110"/>
      <c r="D20" s="2">
        <v>27172000</v>
      </c>
      <c r="E20" s="11">
        <v>27172000</v>
      </c>
      <c r="F20" s="24">
        <f t="shared" si="1"/>
        <v>100</v>
      </c>
    </row>
    <row r="21" spans="1:6" ht="37.5" customHeight="1">
      <c r="A21" s="1" t="s">
        <v>8</v>
      </c>
      <c r="B21" s="109" t="s">
        <v>40</v>
      </c>
      <c r="C21" s="110"/>
      <c r="D21" s="2">
        <v>3133502</v>
      </c>
      <c r="E21" s="7">
        <v>3133502</v>
      </c>
      <c r="F21" s="24">
        <f t="shared" si="1"/>
        <v>100</v>
      </c>
    </row>
    <row r="22" spans="1:6" ht="21" customHeight="1">
      <c r="A22" s="1" t="s">
        <v>36</v>
      </c>
      <c r="B22" s="109" t="s">
        <v>6</v>
      </c>
      <c r="C22" s="110"/>
      <c r="D22" s="18">
        <v>3676750</v>
      </c>
      <c r="E22" s="5">
        <v>3676750</v>
      </c>
      <c r="F22" s="24">
        <f t="shared" si="1"/>
        <v>100</v>
      </c>
    </row>
    <row r="23" spans="1:6" ht="12.75">
      <c r="A23" s="17"/>
      <c r="B23" s="108" t="s">
        <v>37</v>
      </c>
      <c r="C23" s="120"/>
      <c r="D23" s="14"/>
      <c r="E23" s="11"/>
      <c r="F23" s="19"/>
    </row>
    <row r="24" spans="1:6" ht="12.75">
      <c r="A24" s="1"/>
      <c r="B24" s="112" t="s">
        <v>38</v>
      </c>
      <c r="C24" s="110"/>
      <c r="D24" s="2">
        <v>1760000</v>
      </c>
      <c r="E24" s="7">
        <v>1760000</v>
      </c>
      <c r="F24" s="24">
        <f aca="true" t="shared" si="2" ref="F24:F31">(E24*100)/D24</f>
        <v>100</v>
      </c>
    </row>
    <row r="25" spans="1:6" ht="12.75">
      <c r="A25" s="12"/>
      <c r="B25" s="123" t="s">
        <v>46</v>
      </c>
      <c r="C25" s="124"/>
      <c r="D25" s="14">
        <v>600000</v>
      </c>
      <c r="E25" s="20">
        <v>600000</v>
      </c>
      <c r="F25" s="24">
        <f t="shared" si="2"/>
        <v>100</v>
      </c>
    </row>
    <row r="26" spans="1:6" ht="12.75">
      <c r="A26" s="12"/>
      <c r="B26" s="108" t="s">
        <v>39</v>
      </c>
      <c r="C26" s="120"/>
      <c r="D26" s="14">
        <v>1300000</v>
      </c>
      <c r="E26" s="11">
        <v>1300000</v>
      </c>
      <c r="F26" s="24">
        <f t="shared" si="2"/>
        <v>100</v>
      </c>
    </row>
    <row r="27" spans="1:6" ht="12.75">
      <c r="A27" s="12"/>
      <c r="B27" s="122" t="s">
        <v>44</v>
      </c>
      <c r="C27" s="119"/>
      <c r="D27" s="14">
        <v>16750</v>
      </c>
      <c r="E27" s="7">
        <v>16750</v>
      </c>
      <c r="F27" s="24">
        <f t="shared" si="2"/>
        <v>100</v>
      </c>
    </row>
    <row r="28" spans="1:6" ht="28.5" customHeight="1">
      <c r="A28" s="1" t="s">
        <v>9</v>
      </c>
      <c r="B28" s="121" t="s">
        <v>41</v>
      </c>
      <c r="C28" s="114"/>
      <c r="D28" s="18">
        <v>9519300</v>
      </c>
      <c r="E28" s="21">
        <v>9519300</v>
      </c>
      <c r="F28" s="24">
        <f t="shared" si="2"/>
        <v>100</v>
      </c>
    </row>
    <row r="29" spans="1:6" ht="28.5" customHeight="1">
      <c r="A29" s="8" t="s">
        <v>10</v>
      </c>
      <c r="B29" s="111" t="s">
        <v>42</v>
      </c>
      <c r="C29" s="119"/>
      <c r="D29" s="10">
        <v>9519300</v>
      </c>
      <c r="E29" s="7">
        <v>9519300</v>
      </c>
      <c r="F29" s="24">
        <f t="shared" si="2"/>
        <v>100</v>
      </c>
    </row>
    <row r="30" spans="1:6" ht="21" customHeight="1">
      <c r="A30" s="8" t="s">
        <v>11</v>
      </c>
      <c r="B30" s="107" t="s">
        <v>12</v>
      </c>
      <c r="C30" s="116"/>
      <c r="D30" s="4">
        <v>102000</v>
      </c>
      <c r="E30" s="21">
        <v>112000</v>
      </c>
      <c r="F30" s="24">
        <f t="shared" si="2"/>
        <v>109.80392156862744</v>
      </c>
    </row>
    <row r="31" spans="1:6" ht="24" customHeight="1">
      <c r="A31" s="8" t="s">
        <v>13</v>
      </c>
      <c r="B31" s="111" t="s">
        <v>14</v>
      </c>
      <c r="C31" s="119"/>
      <c r="D31" s="10">
        <v>102000</v>
      </c>
      <c r="E31" s="1">
        <v>112000</v>
      </c>
      <c r="F31" s="24">
        <f t="shared" si="2"/>
        <v>109.80392156862744</v>
      </c>
    </row>
    <row r="32" spans="1:6" ht="12.75">
      <c r="A32" s="12"/>
      <c r="B32" s="108"/>
      <c r="C32" s="120"/>
      <c r="D32" s="14"/>
      <c r="E32" s="8"/>
      <c r="F32" s="16"/>
    </row>
    <row r="33" spans="1:6" ht="12.75">
      <c r="A33" s="22"/>
      <c r="B33" s="117" t="s">
        <v>43</v>
      </c>
      <c r="C33" s="118"/>
      <c r="D33" s="18">
        <v>78424912</v>
      </c>
      <c r="E33" s="4">
        <f>E5+E15</f>
        <v>80413098.77</v>
      </c>
      <c r="F33" s="24">
        <f>(E33*100)/D33</f>
        <v>102.53514695687514</v>
      </c>
    </row>
    <row r="34" spans="1:6" ht="12.75">
      <c r="A34" s="12"/>
      <c r="B34" s="13"/>
      <c r="C34" s="19"/>
      <c r="D34" s="14"/>
      <c r="E34" s="12"/>
      <c r="F34" s="19"/>
    </row>
    <row r="35" spans="1:6" ht="12.75">
      <c r="A35" s="8"/>
      <c r="B35" s="9"/>
      <c r="C35" s="16"/>
      <c r="D35" s="10"/>
      <c r="E35" s="8"/>
      <c r="F35" s="16"/>
    </row>
  </sheetData>
  <mergeCells count="33">
    <mergeCell ref="D1:F1"/>
    <mergeCell ref="B30:C30"/>
    <mergeCell ref="B31:C31"/>
    <mergeCell ref="B32:C32"/>
    <mergeCell ref="B17:C17"/>
    <mergeCell ref="B18:C18"/>
    <mergeCell ref="B19:C19"/>
    <mergeCell ref="B21:C21"/>
    <mergeCell ref="B20:C20"/>
    <mergeCell ref="B11:C11"/>
    <mergeCell ref="B33:C33"/>
    <mergeCell ref="B22:C22"/>
    <mergeCell ref="B29:C29"/>
    <mergeCell ref="B23:C23"/>
    <mergeCell ref="B24:C24"/>
    <mergeCell ref="B26:C26"/>
    <mergeCell ref="B28:C28"/>
    <mergeCell ref="B27:C27"/>
    <mergeCell ref="B25:C25"/>
    <mergeCell ref="B13:C13"/>
    <mergeCell ref="B15:C15"/>
    <mergeCell ref="B16:C16"/>
    <mergeCell ref="B12:C12"/>
    <mergeCell ref="B14:C14"/>
    <mergeCell ref="B10:C10"/>
    <mergeCell ref="B6:C6"/>
    <mergeCell ref="B7:C7"/>
    <mergeCell ref="B8:C8"/>
    <mergeCell ref="B9:C9"/>
    <mergeCell ref="D2:F2"/>
    <mergeCell ref="B4:C4"/>
    <mergeCell ref="A3:F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J2" sqref="J2:M2"/>
    </sheetView>
  </sheetViews>
  <sheetFormatPr defaultColWidth="9.00390625" defaultRowHeight="12.75"/>
  <cols>
    <col min="11" max="11" width="11.75390625" style="0" customWidth="1"/>
    <col min="12" max="12" width="12.75390625" style="0" customWidth="1"/>
    <col min="13" max="13" width="12.00390625" style="0" customWidth="1"/>
  </cols>
  <sheetData>
    <row r="1" spans="11:13" ht="23.25" customHeight="1">
      <c r="K1" s="125" t="s">
        <v>94</v>
      </c>
      <c r="L1" s="125"/>
      <c r="M1" s="125"/>
    </row>
    <row r="2" spans="10:13" ht="33" customHeight="1">
      <c r="J2" s="126" t="s">
        <v>201</v>
      </c>
      <c r="K2" s="126"/>
      <c r="L2" s="126"/>
      <c r="M2" s="127"/>
    </row>
    <row r="3" spans="4:13" ht="31.5" customHeight="1">
      <c r="D3" s="105" t="s">
        <v>199</v>
      </c>
      <c r="E3" s="105"/>
      <c r="F3" s="105"/>
      <c r="G3" s="105"/>
      <c r="H3" s="105"/>
      <c r="J3" s="87"/>
      <c r="K3" s="87"/>
      <c r="L3" s="88"/>
      <c r="M3" s="89"/>
    </row>
    <row r="4" spans="1:13" ht="30" customHeight="1">
      <c r="A4" s="128" t="s">
        <v>52</v>
      </c>
      <c r="B4" s="129"/>
      <c r="C4" s="129"/>
      <c r="D4" s="129"/>
      <c r="E4" s="129"/>
      <c r="F4" s="129"/>
      <c r="G4" s="129"/>
      <c r="H4" s="129"/>
      <c r="I4" s="130"/>
      <c r="J4" s="30" t="s">
        <v>53</v>
      </c>
      <c r="K4" s="31" t="s">
        <v>92</v>
      </c>
      <c r="L4" s="32" t="s">
        <v>93</v>
      </c>
      <c r="M4" s="33" t="s">
        <v>51</v>
      </c>
    </row>
    <row r="5" spans="1:13" ht="12.75">
      <c r="A5" s="96" t="s">
        <v>54</v>
      </c>
      <c r="B5" s="97"/>
      <c r="C5" s="97"/>
      <c r="D5" s="97"/>
      <c r="E5" s="97"/>
      <c r="F5" s="97"/>
      <c r="G5" s="97"/>
      <c r="H5" s="97"/>
      <c r="I5" s="98"/>
      <c r="J5" s="34" t="s">
        <v>55</v>
      </c>
      <c r="K5" s="35">
        <f>K6+K7+K8</f>
        <v>5147480.4799999995</v>
      </c>
      <c r="L5" s="18">
        <f>L6+L7+L8</f>
        <v>5127480.4799999995</v>
      </c>
      <c r="M5" s="6">
        <f>(L5*100)/K5</f>
        <v>99.61146040130296</v>
      </c>
    </row>
    <row r="6" spans="1:13" s="49" customFormat="1" ht="27.75" customHeight="1">
      <c r="A6" s="109" t="s">
        <v>56</v>
      </c>
      <c r="B6" s="112"/>
      <c r="C6" s="112"/>
      <c r="D6" s="112"/>
      <c r="E6" s="112"/>
      <c r="F6" s="112"/>
      <c r="G6" s="112"/>
      <c r="H6" s="112"/>
      <c r="I6" s="110"/>
      <c r="J6" s="37" t="s">
        <v>57</v>
      </c>
      <c r="K6" s="38">
        <v>640081.34</v>
      </c>
      <c r="L6" s="7">
        <v>640081.34</v>
      </c>
      <c r="M6" s="15">
        <f>(L6*100)/K6</f>
        <v>100</v>
      </c>
    </row>
    <row r="7" spans="1:13" s="49" customFormat="1" ht="34.5" customHeight="1">
      <c r="A7" s="109" t="s">
        <v>96</v>
      </c>
      <c r="B7" s="112"/>
      <c r="C7" s="112"/>
      <c r="D7" s="112"/>
      <c r="E7" s="112"/>
      <c r="F7" s="112"/>
      <c r="G7" s="112"/>
      <c r="H7" s="112"/>
      <c r="I7" s="110"/>
      <c r="J7" s="37" t="s">
        <v>58</v>
      </c>
      <c r="K7" s="38">
        <v>4487399.14</v>
      </c>
      <c r="L7" s="11">
        <v>4487399.14</v>
      </c>
      <c r="M7" s="15">
        <f>(L7*100)/K7</f>
        <v>100</v>
      </c>
    </row>
    <row r="8" spans="1:13" s="49" customFormat="1" ht="22.5" customHeight="1">
      <c r="A8" s="109" t="s">
        <v>59</v>
      </c>
      <c r="B8" s="112"/>
      <c r="C8" s="112"/>
      <c r="D8" s="112"/>
      <c r="E8" s="112"/>
      <c r="F8" s="112"/>
      <c r="G8" s="112"/>
      <c r="H8" s="112"/>
      <c r="I8" s="110"/>
      <c r="J8" s="37" t="s">
        <v>60</v>
      </c>
      <c r="K8" s="38">
        <v>20000</v>
      </c>
      <c r="L8" s="7"/>
      <c r="M8" s="15">
        <f>(L8*100)/K8</f>
        <v>0</v>
      </c>
    </row>
    <row r="9" spans="1:13" ht="12.75">
      <c r="A9" s="99" t="s">
        <v>61</v>
      </c>
      <c r="B9" s="117"/>
      <c r="C9" s="117"/>
      <c r="D9" s="117"/>
      <c r="E9" s="117"/>
      <c r="F9" s="117"/>
      <c r="G9" s="117"/>
      <c r="H9" s="117"/>
      <c r="I9" s="118"/>
      <c r="J9" s="36" t="s">
        <v>62</v>
      </c>
      <c r="K9" s="31">
        <f>K10</f>
        <v>285018</v>
      </c>
      <c r="L9" s="4">
        <f>L10</f>
        <v>285018</v>
      </c>
      <c r="M9" s="40">
        <f>K9-L9</f>
        <v>0</v>
      </c>
    </row>
    <row r="10" spans="1:13" ht="21.75" customHeight="1">
      <c r="A10" s="109" t="s">
        <v>63</v>
      </c>
      <c r="B10" s="112"/>
      <c r="C10" s="112"/>
      <c r="D10" s="112"/>
      <c r="E10" s="112"/>
      <c r="F10" s="112"/>
      <c r="G10" s="112"/>
      <c r="H10" s="112"/>
      <c r="I10" s="110"/>
      <c r="J10" s="37" t="s">
        <v>64</v>
      </c>
      <c r="K10" s="38">
        <v>285018</v>
      </c>
      <c r="L10" s="20">
        <v>285018</v>
      </c>
      <c r="M10" s="39">
        <f>K10-L10</f>
        <v>0</v>
      </c>
    </row>
    <row r="11" spans="1:13" ht="12.75">
      <c r="A11" s="99" t="s">
        <v>65</v>
      </c>
      <c r="B11" s="117"/>
      <c r="C11" s="117"/>
      <c r="D11" s="117"/>
      <c r="E11" s="117"/>
      <c r="F11" s="117"/>
      <c r="G11" s="117"/>
      <c r="H11" s="117"/>
      <c r="I11" s="118"/>
      <c r="J11" s="36" t="s">
        <v>66</v>
      </c>
      <c r="K11" s="52">
        <f>K12+K13+K14</f>
        <v>31070502</v>
      </c>
      <c r="L11" s="53">
        <f>L12+L13+L14</f>
        <v>30272999.13</v>
      </c>
      <c r="M11" s="15">
        <f>(L11*100)/K11</f>
        <v>97.43324755422361</v>
      </c>
    </row>
    <row r="12" spans="1:13" s="49" customFormat="1" ht="22.5" customHeight="1">
      <c r="A12" s="109" t="s">
        <v>67</v>
      </c>
      <c r="B12" s="112"/>
      <c r="C12" s="112"/>
      <c r="D12" s="112"/>
      <c r="E12" s="112"/>
      <c r="F12" s="112"/>
      <c r="G12" s="112"/>
      <c r="H12" s="112"/>
      <c r="I12" s="110"/>
      <c r="J12" s="37" t="s">
        <v>68</v>
      </c>
      <c r="K12" s="38">
        <v>599000</v>
      </c>
      <c r="L12" s="7">
        <v>599000</v>
      </c>
      <c r="M12" s="15">
        <f>(L12*100)/K12</f>
        <v>100</v>
      </c>
    </row>
    <row r="13" spans="1:13" s="49" customFormat="1" ht="18" customHeight="1">
      <c r="A13" s="109" t="s">
        <v>69</v>
      </c>
      <c r="B13" s="112"/>
      <c r="C13" s="112"/>
      <c r="D13" s="112"/>
      <c r="E13" s="112"/>
      <c r="F13" s="112"/>
      <c r="G13" s="112"/>
      <c r="H13" s="112"/>
      <c r="I13" s="110"/>
      <c r="J13" s="37" t="s">
        <v>70</v>
      </c>
      <c r="K13" s="50">
        <v>30305502</v>
      </c>
      <c r="L13" s="51">
        <v>29507999.13</v>
      </c>
      <c r="M13" s="15">
        <f>(L13*100)/K13</f>
        <v>97.36845517358532</v>
      </c>
    </row>
    <row r="14" spans="1:13" s="49" customFormat="1" ht="20.25" customHeight="1">
      <c r="A14" s="122" t="s">
        <v>71</v>
      </c>
      <c r="B14" s="111"/>
      <c r="C14" s="111"/>
      <c r="D14" s="111"/>
      <c r="E14" s="111"/>
      <c r="F14" s="111"/>
      <c r="G14" s="111"/>
      <c r="H14" s="111"/>
      <c r="I14" s="119"/>
      <c r="J14" s="37" t="s">
        <v>72</v>
      </c>
      <c r="K14" s="38">
        <v>166000</v>
      </c>
      <c r="L14" s="20">
        <v>166000</v>
      </c>
      <c r="M14" s="15">
        <f>(L14*100)/K14</f>
        <v>100</v>
      </c>
    </row>
    <row r="15" spans="1:13" ht="12.75">
      <c r="A15" s="99" t="s">
        <v>73</v>
      </c>
      <c r="B15" s="117"/>
      <c r="C15" s="117"/>
      <c r="D15" s="117"/>
      <c r="E15" s="117"/>
      <c r="F15" s="117"/>
      <c r="G15" s="117"/>
      <c r="H15" s="117"/>
      <c r="I15" s="118"/>
      <c r="J15" s="36" t="s">
        <v>74</v>
      </c>
      <c r="K15" s="31">
        <f>K16+K17+K18</f>
        <v>43388908.52</v>
      </c>
      <c r="L15" s="18">
        <f>L16+L17+L18</f>
        <v>42631788.85</v>
      </c>
      <c r="M15" s="6">
        <f>(L15*100)/K15</f>
        <v>98.25503868194562</v>
      </c>
    </row>
    <row r="16" spans="1:13" ht="18.75" customHeight="1">
      <c r="A16" s="109" t="s">
        <v>95</v>
      </c>
      <c r="B16" s="112"/>
      <c r="C16" s="112"/>
      <c r="D16" s="112"/>
      <c r="E16" s="112"/>
      <c r="F16" s="112"/>
      <c r="G16" s="112"/>
      <c r="H16" s="112"/>
      <c r="I16" s="110"/>
      <c r="J16" s="41" t="s">
        <v>75</v>
      </c>
      <c r="K16" s="42">
        <v>14815343.19</v>
      </c>
      <c r="L16" s="7">
        <v>14058223.52</v>
      </c>
      <c r="M16" s="15">
        <f aca="true" t="shared" si="0" ref="M16:M25">(L16*100)/K16</f>
        <v>94.88962449070341</v>
      </c>
    </row>
    <row r="17" spans="1:13" ht="18" customHeight="1">
      <c r="A17" s="109" t="s">
        <v>76</v>
      </c>
      <c r="B17" s="112"/>
      <c r="C17" s="112"/>
      <c r="D17" s="112"/>
      <c r="E17" s="112"/>
      <c r="F17" s="112"/>
      <c r="G17" s="112"/>
      <c r="H17" s="112"/>
      <c r="I17" s="110"/>
      <c r="J17" s="41" t="s">
        <v>77</v>
      </c>
      <c r="K17" s="45">
        <v>15166724.23</v>
      </c>
      <c r="L17" s="7">
        <v>15166724.23</v>
      </c>
      <c r="M17" s="15">
        <f t="shared" si="0"/>
        <v>100</v>
      </c>
    </row>
    <row r="18" spans="1:13" ht="24" customHeight="1">
      <c r="A18" s="109" t="s">
        <v>78</v>
      </c>
      <c r="B18" s="112"/>
      <c r="C18" s="112"/>
      <c r="D18" s="112"/>
      <c r="E18" s="112"/>
      <c r="F18" s="112"/>
      <c r="G18" s="112"/>
      <c r="H18" s="112"/>
      <c r="I18" s="110"/>
      <c r="J18" s="41" t="s">
        <v>79</v>
      </c>
      <c r="K18" s="45">
        <v>13406841.1</v>
      </c>
      <c r="L18" s="7">
        <v>13406841.1</v>
      </c>
      <c r="M18" s="15">
        <f t="shared" si="0"/>
        <v>100</v>
      </c>
    </row>
    <row r="19" spans="1:13" ht="12.75">
      <c r="A19" s="99" t="s">
        <v>80</v>
      </c>
      <c r="B19" s="117"/>
      <c r="C19" s="117"/>
      <c r="D19" s="117"/>
      <c r="E19" s="117"/>
      <c r="F19" s="117"/>
      <c r="G19" s="117"/>
      <c r="H19" s="117"/>
      <c r="I19" s="118"/>
      <c r="J19" s="43" t="s">
        <v>81</v>
      </c>
      <c r="K19" s="44">
        <f>K20</f>
        <v>53750</v>
      </c>
      <c r="L19" s="18">
        <f>L20</f>
        <v>53750</v>
      </c>
      <c r="M19" s="6">
        <f t="shared" si="0"/>
        <v>100</v>
      </c>
    </row>
    <row r="20" spans="1:13" ht="18" customHeight="1">
      <c r="A20" s="109" t="s">
        <v>82</v>
      </c>
      <c r="B20" s="100"/>
      <c r="C20" s="100"/>
      <c r="D20" s="100"/>
      <c r="E20" s="100"/>
      <c r="F20" s="100"/>
      <c r="G20" s="100"/>
      <c r="H20" s="100"/>
      <c r="I20" s="101"/>
      <c r="J20" s="41" t="s">
        <v>83</v>
      </c>
      <c r="K20" s="45">
        <v>53750</v>
      </c>
      <c r="L20" s="7">
        <v>53750</v>
      </c>
      <c r="M20" s="15">
        <f t="shared" si="0"/>
        <v>100</v>
      </c>
    </row>
    <row r="21" spans="1:13" ht="12.75">
      <c r="A21" s="99" t="s">
        <v>84</v>
      </c>
      <c r="B21" s="117"/>
      <c r="C21" s="117"/>
      <c r="D21" s="117"/>
      <c r="E21" s="117"/>
      <c r="F21" s="117"/>
      <c r="G21" s="117"/>
      <c r="H21" s="117"/>
      <c r="I21" s="118"/>
      <c r="J21" s="43" t="s">
        <v>85</v>
      </c>
      <c r="K21" s="44">
        <f>K22</f>
        <v>434253</v>
      </c>
      <c r="L21" s="4">
        <f>L22</f>
        <v>434253</v>
      </c>
      <c r="M21" s="6">
        <f t="shared" si="0"/>
        <v>100</v>
      </c>
    </row>
    <row r="22" spans="1:13" ht="18" customHeight="1">
      <c r="A22" s="109" t="s">
        <v>86</v>
      </c>
      <c r="B22" s="112"/>
      <c r="C22" s="112"/>
      <c r="D22" s="112"/>
      <c r="E22" s="112"/>
      <c r="F22" s="112"/>
      <c r="G22" s="112"/>
      <c r="H22" s="112"/>
      <c r="I22" s="110"/>
      <c r="J22" s="41" t="s">
        <v>87</v>
      </c>
      <c r="K22" s="45">
        <v>434253</v>
      </c>
      <c r="L22" s="11">
        <v>434253</v>
      </c>
      <c r="M22" s="15">
        <f t="shared" si="0"/>
        <v>100</v>
      </c>
    </row>
    <row r="23" spans="1:13" ht="12.75">
      <c r="A23" s="99" t="s">
        <v>88</v>
      </c>
      <c r="B23" s="117"/>
      <c r="C23" s="117"/>
      <c r="D23" s="117"/>
      <c r="E23" s="117"/>
      <c r="F23" s="117"/>
      <c r="G23" s="117"/>
      <c r="H23" s="117"/>
      <c r="I23" s="118"/>
      <c r="J23" s="43" t="s">
        <v>89</v>
      </c>
      <c r="K23" s="44">
        <f>K24</f>
        <v>92000</v>
      </c>
      <c r="L23" s="18">
        <f>L24</f>
        <v>92000</v>
      </c>
      <c r="M23" s="6">
        <f t="shared" si="0"/>
        <v>100</v>
      </c>
    </row>
    <row r="24" spans="1:13" ht="18.75" customHeight="1">
      <c r="A24" s="109" t="s">
        <v>90</v>
      </c>
      <c r="B24" s="112"/>
      <c r="C24" s="112"/>
      <c r="D24" s="112"/>
      <c r="E24" s="112"/>
      <c r="F24" s="112"/>
      <c r="G24" s="112"/>
      <c r="H24" s="112"/>
      <c r="I24" s="110"/>
      <c r="J24" s="41" t="s">
        <v>91</v>
      </c>
      <c r="K24" s="45">
        <v>92000</v>
      </c>
      <c r="L24" s="20">
        <v>92000</v>
      </c>
      <c r="M24" s="15">
        <f t="shared" si="0"/>
        <v>100</v>
      </c>
    </row>
    <row r="25" spans="1:13" ht="12.75" customHeight="1">
      <c r="A25" s="99" t="s">
        <v>97</v>
      </c>
      <c r="B25" s="117"/>
      <c r="C25" s="117"/>
      <c r="D25" s="117"/>
      <c r="E25" s="117"/>
      <c r="F25" s="117"/>
      <c r="G25" s="117"/>
      <c r="H25" s="117"/>
      <c r="I25" s="118"/>
      <c r="J25" s="48"/>
      <c r="K25" s="46">
        <f>K5+K9+K11+K15+K19+K21+K23</f>
        <v>80471912</v>
      </c>
      <c r="L25" s="5">
        <f>L5+L9+L11+L15+L19+L21+L23</f>
        <v>78897289.46000001</v>
      </c>
      <c r="M25" s="15">
        <f t="shared" si="0"/>
        <v>98.04326441255678</v>
      </c>
    </row>
    <row r="26" spans="1:13" ht="12.75">
      <c r="A26" s="26"/>
      <c r="B26" s="27"/>
      <c r="C26" s="27"/>
      <c r="D26" s="27"/>
      <c r="E26" s="27"/>
      <c r="F26" s="27"/>
      <c r="G26" s="27"/>
      <c r="H26" s="27"/>
      <c r="I26" s="3"/>
      <c r="J26" s="47"/>
      <c r="K26" s="45"/>
      <c r="L26" s="20"/>
      <c r="M26" s="39"/>
    </row>
  </sheetData>
  <mergeCells count="25">
    <mergeCell ref="A23:I23"/>
    <mergeCell ref="A24:I24"/>
    <mergeCell ref="A25:I25"/>
    <mergeCell ref="A19:I19"/>
    <mergeCell ref="A20:I20"/>
    <mergeCell ref="A21:I21"/>
    <mergeCell ref="A22:I22"/>
    <mergeCell ref="A15:I15"/>
    <mergeCell ref="A16:I16"/>
    <mergeCell ref="A17:I17"/>
    <mergeCell ref="A18:I18"/>
    <mergeCell ref="A10:I10"/>
    <mergeCell ref="A11:I11"/>
    <mergeCell ref="A12:I12"/>
    <mergeCell ref="A14:I14"/>
    <mergeCell ref="A13:I13"/>
    <mergeCell ref="A6:I6"/>
    <mergeCell ref="A7:I7"/>
    <mergeCell ref="A8:I8"/>
    <mergeCell ref="A9:I9"/>
    <mergeCell ref="K1:M1"/>
    <mergeCell ref="J2:M2"/>
    <mergeCell ref="A4:I4"/>
    <mergeCell ref="A5:I5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J2" sqref="J2:M2"/>
    </sheetView>
  </sheetViews>
  <sheetFormatPr defaultColWidth="9.00390625" defaultRowHeight="12.75"/>
  <cols>
    <col min="13" max="13" width="10.875" style="0" customWidth="1"/>
  </cols>
  <sheetData>
    <row r="1" spans="11:12" ht="12.75">
      <c r="K1" s="132" t="s">
        <v>179</v>
      </c>
      <c r="L1" s="132"/>
    </row>
    <row r="2" spans="10:13" ht="41.25" customHeight="1">
      <c r="J2" s="126" t="s">
        <v>202</v>
      </c>
      <c r="K2" s="126"/>
      <c r="L2" s="126"/>
      <c r="M2" s="127"/>
    </row>
    <row r="3" spans="4:13" ht="75.75" customHeight="1">
      <c r="D3" s="90" t="s">
        <v>181</v>
      </c>
      <c r="E3" s="91"/>
      <c r="F3" s="91"/>
      <c r="G3" s="91"/>
      <c r="H3" s="91"/>
      <c r="I3" s="91"/>
      <c r="J3" s="91"/>
      <c r="K3" s="54"/>
      <c r="L3" s="54"/>
      <c r="M3" s="55"/>
    </row>
    <row r="4" spans="10:13" ht="12.75">
      <c r="J4" s="54"/>
      <c r="K4" s="54"/>
      <c r="L4" s="54"/>
      <c r="M4" s="55"/>
    </row>
    <row r="5" spans="1:13" ht="22.5">
      <c r="A5" s="128" t="s">
        <v>52</v>
      </c>
      <c r="B5" s="129"/>
      <c r="C5" s="129"/>
      <c r="D5" s="129"/>
      <c r="E5" s="129"/>
      <c r="F5" s="129"/>
      <c r="G5" s="129"/>
      <c r="H5" s="129"/>
      <c r="I5" s="130"/>
      <c r="J5" s="30" t="s">
        <v>53</v>
      </c>
      <c r="K5" s="56" t="s">
        <v>98</v>
      </c>
      <c r="L5" s="56" t="s">
        <v>177</v>
      </c>
      <c r="M5" s="32" t="s">
        <v>178</v>
      </c>
    </row>
    <row r="6" spans="1:13" ht="12.75">
      <c r="A6" s="96" t="s">
        <v>54</v>
      </c>
      <c r="B6" s="97"/>
      <c r="C6" s="97"/>
      <c r="D6" s="97"/>
      <c r="E6" s="97"/>
      <c r="F6" s="97"/>
      <c r="G6" s="97"/>
      <c r="H6" s="97"/>
      <c r="I6" s="98"/>
      <c r="J6" s="34" t="s">
        <v>55</v>
      </c>
      <c r="K6" s="34" t="s">
        <v>99</v>
      </c>
      <c r="L6" s="34" t="s">
        <v>100</v>
      </c>
      <c r="M6" s="18">
        <f>M7+M10</f>
        <v>5127480.4799999995</v>
      </c>
    </row>
    <row r="7" spans="1:13" ht="24" customHeight="1">
      <c r="A7" s="113" t="s">
        <v>56</v>
      </c>
      <c r="B7" s="121"/>
      <c r="C7" s="121"/>
      <c r="D7" s="121"/>
      <c r="E7" s="121"/>
      <c r="F7" s="121"/>
      <c r="G7" s="121"/>
      <c r="H7" s="121"/>
      <c r="I7" s="114"/>
      <c r="J7" s="36" t="s">
        <v>57</v>
      </c>
      <c r="K7" s="57" t="s">
        <v>99</v>
      </c>
      <c r="L7" s="57" t="s">
        <v>100</v>
      </c>
      <c r="M7" s="28">
        <f>M8</f>
        <v>640081.34</v>
      </c>
    </row>
    <row r="8" spans="1:13" ht="12.75">
      <c r="A8" s="109" t="s">
        <v>101</v>
      </c>
      <c r="B8" s="112"/>
      <c r="C8" s="112"/>
      <c r="D8" s="112"/>
      <c r="E8" s="112"/>
      <c r="F8" s="112"/>
      <c r="G8" s="112"/>
      <c r="H8" s="112"/>
      <c r="I8" s="110"/>
      <c r="J8" s="37" t="s">
        <v>57</v>
      </c>
      <c r="K8" s="58" t="s">
        <v>102</v>
      </c>
      <c r="L8" s="58">
        <v>0</v>
      </c>
      <c r="M8" s="11">
        <f>M9</f>
        <v>640081.34</v>
      </c>
    </row>
    <row r="9" spans="1:13" ht="12.75">
      <c r="A9" s="109" t="s">
        <v>103</v>
      </c>
      <c r="B9" s="112"/>
      <c r="C9" s="112"/>
      <c r="D9" s="112"/>
      <c r="E9" s="112"/>
      <c r="F9" s="112"/>
      <c r="G9" s="112"/>
      <c r="H9" s="112"/>
      <c r="I9" s="110"/>
      <c r="J9" s="37" t="s">
        <v>57</v>
      </c>
      <c r="K9" s="58" t="s">
        <v>102</v>
      </c>
      <c r="L9" s="58" t="s">
        <v>104</v>
      </c>
      <c r="M9" s="7">
        <v>640081.34</v>
      </c>
    </row>
    <row r="10" spans="1:13" ht="27" customHeight="1">
      <c r="A10" s="113" t="s">
        <v>105</v>
      </c>
      <c r="B10" s="121"/>
      <c r="C10" s="121"/>
      <c r="D10" s="121"/>
      <c r="E10" s="121"/>
      <c r="F10" s="121"/>
      <c r="G10" s="121"/>
      <c r="H10" s="121"/>
      <c r="I10" s="114"/>
      <c r="J10" s="36" t="s">
        <v>58</v>
      </c>
      <c r="K10" s="57" t="s">
        <v>99</v>
      </c>
      <c r="L10" s="57" t="s">
        <v>100</v>
      </c>
      <c r="M10" s="28">
        <f>M11</f>
        <v>4487399.14</v>
      </c>
    </row>
    <row r="11" spans="1:13" ht="12.75">
      <c r="A11" s="109" t="s">
        <v>106</v>
      </c>
      <c r="B11" s="112"/>
      <c r="C11" s="112"/>
      <c r="D11" s="112"/>
      <c r="E11" s="112"/>
      <c r="F11" s="112"/>
      <c r="G11" s="112"/>
      <c r="H11" s="112"/>
      <c r="I11" s="110"/>
      <c r="J11" s="37" t="s">
        <v>58</v>
      </c>
      <c r="K11" s="58" t="s">
        <v>107</v>
      </c>
      <c r="L11" s="58" t="s">
        <v>100</v>
      </c>
      <c r="M11" s="20">
        <f>M12</f>
        <v>4487399.14</v>
      </c>
    </row>
    <row r="12" spans="1:13" ht="12.75">
      <c r="A12" s="109" t="s">
        <v>108</v>
      </c>
      <c r="B12" s="112"/>
      <c r="C12" s="112"/>
      <c r="D12" s="112"/>
      <c r="E12" s="112"/>
      <c r="F12" s="112"/>
      <c r="G12" s="112"/>
      <c r="H12" s="112"/>
      <c r="I12" s="110"/>
      <c r="J12" s="37" t="s">
        <v>58</v>
      </c>
      <c r="K12" s="58" t="s">
        <v>107</v>
      </c>
      <c r="L12" s="58" t="s">
        <v>104</v>
      </c>
      <c r="M12" s="11">
        <v>4487399.14</v>
      </c>
    </row>
    <row r="13" spans="1:13" ht="12.75">
      <c r="A13" s="113" t="s">
        <v>59</v>
      </c>
      <c r="B13" s="121"/>
      <c r="C13" s="121"/>
      <c r="D13" s="121"/>
      <c r="E13" s="121"/>
      <c r="F13" s="121"/>
      <c r="G13" s="121"/>
      <c r="H13" s="121"/>
      <c r="I13" s="114"/>
      <c r="J13" s="36" t="s">
        <v>60</v>
      </c>
      <c r="K13" s="57" t="s">
        <v>99</v>
      </c>
      <c r="L13" s="57" t="s">
        <v>100</v>
      </c>
      <c r="M13" s="5">
        <f>M14</f>
        <v>0</v>
      </c>
    </row>
    <row r="14" spans="1:13" ht="12.75">
      <c r="A14" s="109" t="s">
        <v>109</v>
      </c>
      <c r="B14" s="112"/>
      <c r="C14" s="112"/>
      <c r="D14" s="112"/>
      <c r="E14" s="112"/>
      <c r="F14" s="112"/>
      <c r="G14" s="112"/>
      <c r="H14" s="112"/>
      <c r="I14" s="110"/>
      <c r="J14" s="37" t="s">
        <v>60</v>
      </c>
      <c r="K14" s="58" t="s">
        <v>110</v>
      </c>
      <c r="L14" s="58" t="s">
        <v>100</v>
      </c>
      <c r="M14" s="20">
        <f>M15</f>
        <v>0</v>
      </c>
    </row>
    <row r="15" spans="1:13" ht="12.75">
      <c r="A15" s="109" t="s">
        <v>111</v>
      </c>
      <c r="B15" s="112"/>
      <c r="C15" s="112"/>
      <c r="D15" s="112"/>
      <c r="E15" s="112"/>
      <c r="F15" s="112"/>
      <c r="G15" s="112"/>
      <c r="H15" s="112"/>
      <c r="I15" s="110"/>
      <c r="J15" s="37" t="s">
        <v>60</v>
      </c>
      <c r="K15" s="58" t="s">
        <v>110</v>
      </c>
      <c r="L15" s="58" t="s">
        <v>112</v>
      </c>
      <c r="M15" s="7"/>
    </row>
    <row r="16" spans="1:13" ht="12.75">
      <c r="A16" s="99" t="s">
        <v>61</v>
      </c>
      <c r="B16" s="117"/>
      <c r="C16" s="117"/>
      <c r="D16" s="117"/>
      <c r="E16" s="117"/>
      <c r="F16" s="117"/>
      <c r="G16" s="117"/>
      <c r="H16" s="117"/>
      <c r="I16" s="118"/>
      <c r="J16" s="36" t="s">
        <v>62</v>
      </c>
      <c r="K16" s="57" t="s">
        <v>99</v>
      </c>
      <c r="L16" s="57" t="s">
        <v>100</v>
      </c>
      <c r="M16" s="4">
        <f>M17</f>
        <v>285018</v>
      </c>
    </row>
    <row r="17" spans="1:13" ht="12.75">
      <c r="A17" s="109" t="s">
        <v>63</v>
      </c>
      <c r="B17" s="112"/>
      <c r="C17" s="112"/>
      <c r="D17" s="112"/>
      <c r="E17" s="112"/>
      <c r="F17" s="112"/>
      <c r="G17" s="112"/>
      <c r="H17" s="112"/>
      <c r="I17" s="110"/>
      <c r="J17" s="37" t="s">
        <v>64</v>
      </c>
      <c r="K17" s="58" t="s">
        <v>99</v>
      </c>
      <c r="L17" s="58" t="s">
        <v>100</v>
      </c>
      <c r="M17" s="7">
        <f>M18</f>
        <v>285018</v>
      </c>
    </row>
    <row r="18" spans="1:13" ht="13.5" customHeight="1">
      <c r="A18" s="109" t="s">
        <v>113</v>
      </c>
      <c r="B18" s="112"/>
      <c r="C18" s="112"/>
      <c r="D18" s="112"/>
      <c r="E18" s="112"/>
      <c r="F18" s="112"/>
      <c r="G18" s="112"/>
      <c r="H18" s="112"/>
      <c r="I18" s="110"/>
      <c r="J18" s="37" t="s">
        <v>64</v>
      </c>
      <c r="K18" s="58">
        <v>2026700</v>
      </c>
      <c r="L18" s="58" t="s">
        <v>100</v>
      </c>
      <c r="M18" s="20">
        <f>M19</f>
        <v>285018</v>
      </c>
    </row>
    <row r="19" spans="1:13" ht="12.75">
      <c r="A19" s="109" t="s">
        <v>114</v>
      </c>
      <c r="B19" s="112"/>
      <c r="C19" s="112"/>
      <c r="D19" s="112"/>
      <c r="E19" s="112"/>
      <c r="F19" s="112"/>
      <c r="G19" s="112"/>
      <c r="H19" s="112"/>
      <c r="I19" s="110"/>
      <c r="J19" s="37" t="s">
        <v>64</v>
      </c>
      <c r="K19" s="58" t="s">
        <v>115</v>
      </c>
      <c r="L19" s="58" t="s">
        <v>116</v>
      </c>
      <c r="M19" s="20">
        <v>285018</v>
      </c>
    </row>
    <row r="20" spans="1:13" ht="12.75">
      <c r="A20" s="99" t="s">
        <v>65</v>
      </c>
      <c r="B20" s="117"/>
      <c r="C20" s="117"/>
      <c r="D20" s="117"/>
      <c r="E20" s="117"/>
      <c r="F20" s="117"/>
      <c r="G20" s="117"/>
      <c r="H20" s="117"/>
      <c r="I20" s="118"/>
      <c r="J20" s="36" t="s">
        <v>66</v>
      </c>
      <c r="K20" s="57" t="s">
        <v>99</v>
      </c>
      <c r="L20" s="57" t="s">
        <v>100</v>
      </c>
      <c r="M20" s="18">
        <f>M21+M24+M30</f>
        <v>30272999.13</v>
      </c>
    </row>
    <row r="21" spans="1:13" ht="12.75">
      <c r="A21" s="113" t="s">
        <v>67</v>
      </c>
      <c r="B21" s="121"/>
      <c r="C21" s="121"/>
      <c r="D21" s="121"/>
      <c r="E21" s="121"/>
      <c r="F21" s="121"/>
      <c r="G21" s="121"/>
      <c r="H21" s="121"/>
      <c r="I21" s="114"/>
      <c r="J21" s="36" t="s">
        <v>68</v>
      </c>
      <c r="K21" s="57" t="s">
        <v>99</v>
      </c>
      <c r="L21" s="57" t="s">
        <v>100</v>
      </c>
      <c r="M21" s="21">
        <f>M22</f>
        <v>599000</v>
      </c>
    </row>
    <row r="22" spans="1:13" ht="12.75">
      <c r="A22" s="109" t="s">
        <v>117</v>
      </c>
      <c r="B22" s="112"/>
      <c r="C22" s="112"/>
      <c r="D22" s="112"/>
      <c r="E22" s="112"/>
      <c r="F22" s="112"/>
      <c r="G22" s="112"/>
      <c r="H22" s="112"/>
      <c r="I22" s="110"/>
      <c r="J22" s="37" t="s">
        <v>68</v>
      </c>
      <c r="K22" s="58" t="s">
        <v>118</v>
      </c>
      <c r="L22" s="58" t="s">
        <v>100</v>
      </c>
      <c r="M22" s="7">
        <f>M23</f>
        <v>599000</v>
      </c>
    </row>
    <row r="23" spans="1:13" ht="12.75">
      <c r="A23" s="109" t="s">
        <v>119</v>
      </c>
      <c r="B23" s="112"/>
      <c r="C23" s="112"/>
      <c r="D23" s="112"/>
      <c r="E23" s="112"/>
      <c r="F23" s="112"/>
      <c r="G23" s="112"/>
      <c r="H23" s="112"/>
      <c r="I23" s="110"/>
      <c r="J23" s="37" t="s">
        <v>68</v>
      </c>
      <c r="K23" s="58" t="s">
        <v>118</v>
      </c>
      <c r="L23" s="58" t="s">
        <v>120</v>
      </c>
      <c r="M23" s="7">
        <v>599000</v>
      </c>
    </row>
    <row r="24" spans="1:13" ht="12.75">
      <c r="A24" s="113" t="s">
        <v>69</v>
      </c>
      <c r="B24" s="121"/>
      <c r="C24" s="121"/>
      <c r="D24" s="121"/>
      <c r="E24" s="121"/>
      <c r="F24" s="121"/>
      <c r="G24" s="121"/>
      <c r="H24" s="121"/>
      <c r="I24" s="114"/>
      <c r="J24" s="36" t="s">
        <v>70</v>
      </c>
      <c r="K24" s="57" t="s">
        <v>99</v>
      </c>
      <c r="L24" s="57" t="s">
        <v>100</v>
      </c>
      <c r="M24" s="21">
        <f>M25+M27</f>
        <v>29507999.13</v>
      </c>
    </row>
    <row r="25" spans="1:13" ht="24.75" customHeight="1">
      <c r="A25" s="109" t="s">
        <v>121</v>
      </c>
      <c r="B25" s="112"/>
      <c r="C25" s="112"/>
      <c r="D25" s="112"/>
      <c r="E25" s="112"/>
      <c r="F25" s="112"/>
      <c r="G25" s="112"/>
      <c r="H25" s="112"/>
      <c r="I25" s="110"/>
      <c r="J25" s="37" t="s">
        <v>70</v>
      </c>
      <c r="K25" s="58" t="s">
        <v>122</v>
      </c>
      <c r="L25" s="58" t="s">
        <v>100</v>
      </c>
      <c r="M25" s="7">
        <f>M26</f>
        <v>26374497.13</v>
      </c>
    </row>
    <row r="26" spans="1:13" ht="12.75">
      <c r="A26" s="109" t="s">
        <v>123</v>
      </c>
      <c r="B26" s="112"/>
      <c r="C26" s="112"/>
      <c r="D26" s="112"/>
      <c r="E26" s="112"/>
      <c r="F26" s="112"/>
      <c r="G26" s="112"/>
      <c r="H26" s="112"/>
      <c r="I26" s="110"/>
      <c r="J26" s="37" t="s">
        <v>70</v>
      </c>
      <c r="K26" s="58" t="s">
        <v>122</v>
      </c>
      <c r="L26" s="58" t="s">
        <v>124</v>
      </c>
      <c r="M26" s="7">
        <v>26374497.13</v>
      </c>
    </row>
    <row r="27" spans="1:13" ht="12.75">
      <c r="A27" s="109" t="s">
        <v>125</v>
      </c>
      <c r="B27" s="112"/>
      <c r="C27" s="112"/>
      <c r="D27" s="112"/>
      <c r="E27" s="112"/>
      <c r="F27" s="112"/>
      <c r="G27" s="112"/>
      <c r="H27" s="112"/>
      <c r="I27" s="110"/>
      <c r="J27" s="37" t="s">
        <v>70</v>
      </c>
      <c r="K27" s="58" t="s">
        <v>126</v>
      </c>
      <c r="L27" s="58" t="s">
        <v>100</v>
      </c>
      <c r="M27" s="7">
        <v>3133502</v>
      </c>
    </row>
    <row r="28" spans="1:13" ht="24" customHeight="1">
      <c r="A28" s="109" t="s">
        <v>127</v>
      </c>
      <c r="B28" s="112"/>
      <c r="C28" s="112"/>
      <c r="D28" s="112"/>
      <c r="E28" s="112"/>
      <c r="F28" s="112"/>
      <c r="G28" s="112"/>
      <c r="H28" s="112"/>
      <c r="I28" s="110"/>
      <c r="J28" s="37" t="s">
        <v>70</v>
      </c>
      <c r="K28" s="58">
        <v>5221600</v>
      </c>
      <c r="L28" s="58" t="s">
        <v>100</v>
      </c>
      <c r="M28" s="20">
        <f>M29</f>
        <v>3133502</v>
      </c>
    </row>
    <row r="29" spans="1:13" ht="12.75">
      <c r="A29" s="109" t="s">
        <v>123</v>
      </c>
      <c r="B29" s="112"/>
      <c r="C29" s="112"/>
      <c r="D29" s="112"/>
      <c r="E29" s="112"/>
      <c r="F29" s="112"/>
      <c r="G29" s="112"/>
      <c r="H29" s="112"/>
      <c r="I29" s="110"/>
      <c r="J29" s="37" t="s">
        <v>70</v>
      </c>
      <c r="K29" s="58" t="s">
        <v>128</v>
      </c>
      <c r="L29" s="58" t="s">
        <v>124</v>
      </c>
      <c r="M29" s="20">
        <v>3133502</v>
      </c>
    </row>
    <row r="30" spans="1:13" ht="12.75">
      <c r="A30" s="115" t="s">
        <v>71</v>
      </c>
      <c r="B30" s="107"/>
      <c r="C30" s="107"/>
      <c r="D30" s="107"/>
      <c r="E30" s="107"/>
      <c r="F30" s="107"/>
      <c r="G30" s="107"/>
      <c r="H30" s="107"/>
      <c r="I30" s="116"/>
      <c r="J30" s="59" t="s">
        <v>72</v>
      </c>
      <c r="K30" s="59" t="s">
        <v>99</v>
      </c>
      <c r="L30" s="59" t="s">
        <v>100</v>
      </c>
      <c r="M30" s="21">
        <f>M31</f>
        <v>166000</v>
      </c>
    </row>
    <row r="31" spans="1:13" ht="12.75">
      <c r="A31" s="109" t="s">
        <v>129</v>
      </c>
      <c r="B31" s="112"/>
      <c r="C31" s="112"/>
      <c r="D31" s="112"/>
      <c r="E31" s="112"/>
      <c r="F31" s="112"/>
      <c r="G31" s="112"/>
      <c r="H31" s="112"/>
      <c r="I31" s="110"/>
      <c r="J31" s="37" t="s">
        <v>72</v>
      </c>
      <c r="K31" s="58" t="s">
        <v>130</v>
      </c>
      <c r="L31" s="58" t="s">
        <v>100</v>
      </c>
      <c r="M31" s="7">
        <f>M32</f>
        <v>166000</v>
      </c>
    </row>
    <row r="32" spans="1:13" ht="12.75">
      <c r="A32" s="109" t="s">
        <v>103</v>
      </c>
      <c r="B32" s="112"/>
      <c r="C32" s="112"/>
      <c r="D32" s="112"/>
      <c r="E32" s="112"/>
      <c r="F32" s="112"/>
      <c r="G32" s="112"/>
      <c r="H32" s="112"/>
      <c r="I32" s="110"/>
      <c r="J32" s="37" t="s">
        <v>72</v>
      </c>
      <c r="K32" s="58" t="s">
        <v>131</v>
      </c>
      <c r="L32" s="58" t="s">
        <v>104</v>
      </c>
      <c r="M32" s="20">
        <v>166000</v>
      </c>
    </row>
    <row r="33" spans="1:13" ht="12.75">
      <c r="A33" s="99" t="s">
        <v>73</v>
      </c>
      <c r="B33" s="117"/>
      <c r="C33" s="117"/>
      <c r="D33" s="117"/>
      <c r="E33" s="117"/>
      <c r="F33" s="117"/>
      <c r="G33" s="117"/>
      <c r="H33" s="117"/>
      <c r="I33" s="118"/>
      <c r="J33" s="36" t="s">
        <v>74</v>
      </c>
      <c r="K33" s="57" t="s">
        <v>99</v>
      </c>
      <c r="L33" s="57" t="s">
        <v>100</v>
      </c>
      <c r="M33" s="18">
        <f>M34+M42+M49</f>
        <v>42631788.849999994</v>
      </c>
    </row>
    <row r="34" spans="1:13" ht="12.75">
      <c r="A34" s="99" t="s">
        <v>132</v>
      </c>
      <c r="B34" s="117"/>
      <c r="C34" s="117"/>
      <c r="D34" s="117"/>
      <c r="E34" s="117"/>
      <c r="F34" s="117"/>
      <c r="G34" s="117"/>
      <c r="H34" s="117"/>
      <c r="I34" s="118"/>
      <c r="J34" s="36" t="s">
        <v>75</v>
      </c>
      <c r="K34" s="57" t="s">
        <v>99</v>
      </c>
      <c r="L34" s="57" t="s">
        <v>100</v>
      </c>
      <c r="M34" s="21">
        <f>M35+M37+M40</f>
        <v>14058223.52</v>
      </c>
    </row>
    <row r="35" spans="1:13" ht="21" customHeight="1">
      <c r="A35" s="109" t="s">
        <v>133</v>
      </c>
      <c r="B35" s="112"/>
      <c r="C35" s="112"/>
      <c r="D35" s="112"/>
      <c r="E35" s="112"/>
      <c r="F35" s="112"/>
      <c r="G35" s="112"/>
      <c r="H35" s="112"/>
      <c r="I35" s="110"/>
      <c r="J35" s="37" t="s">
        <v>75</v>
      </c>
      <c r="K35" s="58" t="s">
        <v>134</v>
      </c>
      <c r="L35" s="58" t="s">
        <v>100</v>
      </c>
      <c r="M35" s="5">
        <f>M36</f>
        <v>8830000</v>
      </c>
    </row>
    <row r="36" spans="1:13" ht="12.75">
      <c r="A36" s="109" t="s">
        <v>135</v>
      </c>
      <c r="B36" s="112"/>
      <c r="C36" s="112"/>
      <c r="D36" s="112"/>
      <c r="E36" s="112"/>
      <c r="F36" s="112"/>
      <c r="G36" s="112"/>
      <c r="H36" s="112"/>
      <c r="I36" s="110"/>
      <c r="J36" s="37" t="s">
        <v>75</v>
      </c>
      <c r="K36" s="58" t="s">
        <v>134</v>
      </c>
      <c r="L36" s="58" t="s">
        <v>120</v>
      </c>
      <c r="M36" s="11">
        <v>8830000</v>
      </c>
    </row>
    <row r="37" spans="1:13" ht="24" customHeight="1">
      <c r="A37" s="109" t="s">
        <v>136</v>
      </c>
      <c r="B37" s="112"/>
      <c r="C37" s="112"/>
      <c r="D37" s="112"/>
      <c r="E37" s="112"/>
      <c r="F37" s="112"/>
      <c r="G37" s="112"/>
      <c r="H37" s="112"/>
      <c r="I37" s="110"/>
      <c r="J37" s="37" t="s">
        <v>75</v>
      </c>
      <c r="K37" s="58" t="s">
        <v>137</v>
      </c>
      <c r="L37" s="58" t="s">
        <v>100</v>
      </c>
      <c r="M37" s="5">
        <f>M38+M39</f>
        <v>4628223.52</v>
      </c>
    </row>
    <row r="38" spans="1:13" ht="12.75">
      <c r="A38" s="109" t="s">
        <v>135</v>
      </c>
      <c r="B38" s="112"/>
      <c r="C38" s="112"/>
      <c r="D38" s="112"/>
      <c r="E38" s="112"/>
      <c r="F38" s="112"/>
      <c r="G38" s="112"/>
      <c r="H38" s="112"/>
      <c r="I38" s="110"/>
      <c r="J38" s="37" t="s">
        <v>75</v>
      </c>
      <c r="K38" s="58" t="s">
        <v>138</v>
      </c>
      <c r="L38" s="58" t="s">
        <v>120</v>
      </c>
      <c r="M38" s="20">
        <v>2777026.26</v>
      </c>
    </row>
    <row r="39" spans="1:13" ht="12.75">
      <c r="A39" s="109" t="s">
        <v>103</v>
      </c>
      <c r="B39" s="112"/>
      <c r="C39" s="112"/>
      <c r="D39" s="112"/>
      <c r="E39" s="112"/>
      <c r="F39" s="112"/>
      <c r="G39" s="112"/>
      <c r="H39" s="112"/>
      <c r="I39" s="110"/>
      <c r="J39" s="37" t="s">
        <v>75</v>
      </c>
      <c r="K39" s="58" t="s">
        <v>138</v>
      </c>
      <c r="L39" s="58" t="s">
        <v>104</v>
      </c>
      <c r="M39" s="11">
        <v>1851197.26</v>
      </c>
    </row>
    <row r="40" spans="1:13" ht="12.75">
      <c r="A40" s="109" t="s">
        <v>139</v>
      </c>
      <c r="B40" s="112"/>
      <c r="C40" s="112"/>
      <c r="D40" s="112"/>
      <c r="E40" s="112"/>
      <c r="F40" s="112"/>
      <c r="G40" s="112"/>
      <c r="H40" s="112"/>
      <c r="I40" s="110"/>
      <c r="J40" s="37" t="s">
        <v>75</v>
      </c>
      <c r="K40" s="58" t="s">
        <v>140</v>
      </c>
      <c r="L40" s="58" t="s">
        <v>100</v>
      </c>
      <c r="M40" s="21">
        <f>M41</f>
        <v>600000</v>
      </c>
    </row>
    <row r="41" spans="1:13" ht="12.75">
      <c r="A41" s="109" t="s">
        <v>119</v>
      </c>
      <c r="B41" s="112"/>
      <c r="C41" s="112"/>
      <c r="D41" s="112"/>
      <c r="E41" s="112"/>
      <c r="F41" s="112"/>
      <c r="G41" s="112"/>
      <c r="H41" s="112"/>
      <c r="I41" s="110"/>
      <c r="J41" s="41" t="s">
        <v>75</v>
      </c>
      <c r="K41" s="60" t="s">
        <v>140</v>
      </c>
      <c r="L41" s="60" t="s">
        <v>120</v>
      </c>
      <c r="M41" s="7">
        <v>600000</v>
      </c>
    </row>
    <row r="42" spans="1:13" ht="12.75">
      <c r="A42" s="99" t="s">
        <v>76</v>
      </c>
      <c r="B42" s="117"/>
      <c r="C42" s="117"/>
      <c r="D42" s="117"/>
      <c r="E42" s="117"/>
      <c r="F42" s="117"/>
      <c r="G42" s="117"/>
      <c r="H42" s="117"/>
      <c r="I42" s="118"/>
      <c r="J42" s="43" t="s">
        <v>77</v>
      </c>
      <c r="K42" s="56" t="s">
        <v>99</v>
      </c>
      <c r="L42" s="56" t="s">
        <v>100</v>
      </c>
      <c r="M42" s="21">
        <f>M43+M45+M47</f>
        <v>15166724.23</v>
      </c>
    </row>
    <row r="43" spans="1:13" ht="24.75" customHeight="1">
      <c r="A43" s="109" t="s">
        <v>141</v>
      </c>
      <c r="B43" s="112"/>
      <c r="C43" s="112"/>
      <c r="D43" s="112"/>
      <c r="E43" s="112"/>
      <c r="F43" s="112"/>
      <c r="G43" s="112"/>
      <c r="H43" s="112"/>
      <c r="I43" s="110"/>
      <c r="J43" s="41" t="s">
        <v>77</v>
      </c>
      <c r="K43" s="60" t="s">
        <v>142</v>
      </c>
      <c r="L43" s="60" t="s">
        <v>100</v>
      </c>
      <c r="M43" s="7">
        <f>M44</f>
        <v>10916724.23</v>
      </c>
    </row>
    <row r="44" spans="1:13" ht="12.75">
      <c r="A44" s="109" t="s">
        <v>135</v>
      </c>
      <c r="B44" s="112"/>
      <c r="C44" s="112"/>
      <c r="D44" s="112"/>
      <c r="E44" s="112"/>
      <c r="F44" s="112"/>
      <c r="G44" s="112"/>
      <c r="H44" s="112"/>
      <c r="I44" s="110"/>
      <c r="J44" s="41" t="s">
        <v>77</v>
      </c>
      <c r="K44" s="60" t="s">
        <v>142</v>
      </c>
      <c r="L44" s="60" t="s">
        <v>120</v>
      </c>
      <c r="M44" s="11">
        <v>10916724.23</v>
      </c>
    </row>
    <row r="45" spans="1:13" ht="28.5" customHeight="1">
      <c r="A45" s="109" t="s">
        <v>143</v>
      </c>
      <c r="B45" s="112"/>
      <c r="C45" s="112"/>
      <c r="D45" s="112"/>
      <c r="E45" s="112"/>
      <c r="F45" s="112"/>
      <c r="G45" s="112"/>
      <c r="H45" s="112"/>
      <c r="I45" s="110"/>
      <c r="J45" s="41" t="s">
        <v>77</v>
      </c>
      <c r="K45" s="60" t="s">
        <v>144</v>
      </c>
      <c r="L45" s="60" t="s">
        <v>120</v>
      </c>
      <c r="M45" s="7">
        <f>M46</f>
        <v>3994000</v>
      </c>
    </row>
    <row r="46" spans="1:13" ht="12.75">
      <c r="A46" s="109" t="s">
        <v>135</v>
      </c>
      <c r="B46" s="112"/>
      <c r="C46" s="112"/>
      <c r="D46" s="112"/>
      <c r="E46" s="112"/>
      <c r="F46" s="112"/>
      <c r="G46" s="112"/>
      <c r="H46" s="112"/>
      <c r="I46" s="110"/>
      <c r="J46" s="41" t="s">
        <v>77</v>
      </c>
      <c r="K46" s="60" t="s">
        <v>144</v>
      </c>
      <c r="L46" s="60" t="s">
        <v>120</v>
      </c>
      <c r="M46" s="11">
        <v>3994000</v>
      </c>
    </row>
    <row r="47" spans="1:13" ht="12.75">
      <c r="A47" s="109" t="s">
        <v>145</v>
      </c>
      <c r="B47" s="112"/>
      <c r="C47" s="112"/>
      <c r="D47" s="112"/>
      <c r="E47" s="112"/>
      <c r="F47" s="112"/>
      <c r="G47" s="112"/>
      <c r="H47" s="112"/>
      <c r="I47" s="110"/>
      <c r="J47" s="41" t="s">
        <v>77</v>
      </c>
      <c r="K47" s="60" t="s">
        <v>146</v>
      </c>
      <c r="L47" s="60"/>
      <c r="M47" s="7">
        <f>M48</f>
        <v>256000</v>
      </c>
    </row>
    <row r="48" spans="1:13" ht="12.75">
      <c r="A48" s="109" t="s">
        <v>135</v>
      </c>
      <c r="B48" s="112"/>
      <c r="C48" s="112"/>
      <c r="D48" s="112"/>
      <c r="E48" s="112"/>
      <c r="F48" s="112"/>
      <c r="G48" s="112"/>
      <c r="H48" s="112"/>
      <c r="I48" s="110"/>
      <c r="J48" s="41" t="s">
        <v>77</v>
      </c>
      <c r="K48" s="60" t="s">
        <v>146</v>
      </c>
      <c r="L48" s="60" t="s">
        <v>120</v>
      </c>
      <c r="M48" s="7">
        <v>256000</v>
      </c>
    </row>
    <row r="49" spans="1:13" ht="12.75">
      <c r="A49" s="99" t="s">
        <v>78</v>
      </c>
      <c r="B49" s="117"/>
      <c r="C49" s="117"/>
      <c r="D49" s="117"/>
      <c r="E49" s="117"/>
      <c r="F49" s="117"/>
      <c r="G49" s="117"/>
      <c r="H49" s="117"/>
      <c r="I49" s="118"/>
      <c r="J49" s="43" t="s">
        <v>79</v>
      </c>
      <c r="K49" s="56" t="s">
        <v>99</v>
      </c>
      <c r="L49" s="56" t="s">
        <v>100</v>
      </c>
      <c r="M49" s="21">
        <f>M50+M52+M55+M57+M59</f>
        <v>13406841.099999998</v>
      </c>
    </row>
    <row r="50" spans="1:13" ht="12.75">
      <c r="A50" s="109" t="s">
        <v>147</v>
      </c>
      <c r="B50" s="112"/>
      <c r="C50" s="112"/>
      <c r="D50" s="112"/>
      <c r="E50" s="112"/>
      <c r="F50" s="112"/>
      <c r="G50" s="112"/>
      <c r="H50" s="112"/>
      <c r="I50" s="110"/>
      <c r="J50" s="41" t="s">
        <v>79</v>
      </c>
      <c r="K50" s="60" t="s">
        <v>148</v>
      </c>
      <c r="L50" s="60" t="s">
        <v>100</v>
      </c>
      <c r="M50" s="7">
        <f>M51</f>
        <v>2342575.28</v>
      </c>
    </row>
    <row r="51" spans="1:13" ht="12.75">
      <c r="A51" s="109" t="s">
        <v>135</v>
      </c>
      <c r="B51" s="112"/>
      <c r="C51" s="112"/>
      <c r="D51" s="112"/>
      <c r="E51" s="112"/>
      <c r="F51" s="112"/>
      <c r="G51" s="112"/>
      <c r="H51" s="112"/>
      <c r="I51" s="110"/>
      <c r="J51" s="41" t="s">
        <v>79</v>
      </c>
      <c r="K51" s="60" t="s">
        <v>148</v>
      </c>
      <c r="L51" s="60" t="s">
        <v>120</v>
      </c>
      <c r="M51" s="7">
        <v>2342575.28</v>
      </c>
    </row>
    <row r="52" spans="1:13" ht="26.25" customHeight="1">
      <c r="A52" s="109" t="s">
        <v>149</v>
      </c>
      <c r="B52" s="112"/>
      <c r="C52" s="112"/>
      <c r="D52" s="112"/>
      <c r="E52" s="112"/>
      <c r="F52" s="112"/>
      <c r="G52" s="112"/>
      <c r="H52" s="112"/>
      <c r="I52" s="110"/>
      <c r="J52" s="41" t="s">
        <v>79</v>
      </c>
      <c r="K52" s="60" t="s">
        <v>150</v>
      </c>
      <c r="L52" s="60" t="s">
        <v>100</v>
      </c>
      <c r="M52" s="11">
        <f>M54+M53</f>
        <v>4225004.84</v>
      </c>
    </row>
    <row r="53" spans="1:13" ht="12.75">
      <c r="A53" s="109" t="s">
        <v>135</v>
      </c>
      <c r="B53" s="112"/>
      <c r="C53" s="112"/>
      <c r="D53" s="112"/>
      <c r="E53" s="112"/>
      <c r="F53" s="112"/>
      <c r="G53" s="112"/>
      <c r="H53" s="112"/>
      <c r="I53" s="110"/>
      <c r="J53" s="41" t="s">
        <v>79</v>
      </c>
      <c r="K53" s="60" t="s">
        <v>150</v>
      </c>
      <c r="L53" s="60" t="s">
        <v>120</v>
      </c>
      <c r="M53" s="7">
        <v>4130373.84</v>
      </c>
    </row>
    <row r="54" spans="1:13" ht="12.75">
      <c r="A54" s="109" t="s">
        <v>103</v>
      </c>
      <c r="B54" s="112"/>
      <c r="C54" s="112"/>
      <c r="D54" s="112"/>
      <c r="E54" s="112"/>
      <c r="F54" s="112"/>
      <c r="G54" s="112"/>
      <c r="H54" s="112"/>
      <c r="I54" s="110"/>
      <c r="J54" s="41" t="s">
        <v>79</v>
      </c>
      <c r="K54" s="60" t="s">
        <v>150</v>
      </c>
      <c r="L54" s="60" t="s">
        <v>104</v>
      </c>
      <c r="M54" s="7">
        <v>94631</v>
      </c>
    </row>
    <row r="55" spans="1:13" ht="12.75">
      <c r="A55" s="113" t="s">
        <v>151</v>
      </c>
      <c r="B55" s="121"/>
      <c r="C55" s="121"/>
      <c r="D55" s="121"/>
      <c r="E55" s="121"/>
      <c r="F55" s="121"/>
      <c r="G55" s="121"/>
      <c r="H55" s="121"/>
      <c r="I55" s="114"/>
      <c r="J55" s="41" t="s">
        <v>79</v>
      </c>
      <c r="K55" s="60" t="s">
        <v>152</v>
      </c>
      <c r="L55" s="60" t="s">
        <v>100</v>
      </c>
      <c r="M55" s="7">
        <f>M56</f>
        <v>331530.76</v>
      </c>
    </row>
    <row r="56" spans="1:13" ht="12.75">
      <c r="A56" s="109" t="s">
        <v>135</v>
      </c>
      <c r="B56" s="112"/>
      <c r="C56" s="112"/>
      <c r="D56" s="112"/>
      <c r="E56" s="112"/>
      <c r="F56" s="112"/>
      <c r="G56" s="112"/>
      <c r="H56" s="112"/>
      <c r="I56" s="110"/>
      <c r="J56" s="41" t="s">
        <v>79</v>
      </c>
      <c r="K56" s="60" t="s">
        <v>152</v>
      </c>
      <c r="L56" s="60" t="s">
        <v>120</v>
      </c>
      <c r="M56" s="11">
        <v>331530.76</v>
      </c>
    </row>
    <row r="57" spans="1:13" ht="12.75">
      <c r="A57" s="113" t="s">
        <v>153</v>
      </c>
      <c r="B57" s="121"/>
      <c r="C57" s="121"/>
      <c r="D57" s="121"/>
      <c r="E57" s="121"/>
      <c r="F57" s="121"/>
      <c r="G57" s="121"/>
      <c r="H57" s="121"/>
      <c r="I57" s="114"/>
      <c r="J57" s="41" t="s">
        <v>79</v>
      </c>
      <c r="K57" s="60" t="s">
        <v>154</v>
      </c>
      <c r="L57" s="60" t="s">
        <v>100</v>
      </c>
      <c r="M57" s="7">
        <f>M58</f>
        <v>30000</v>
      </c>
    </row>
    <row r="58" spans="1:13" ht="12.75">
      <c r="A58" s="109" t="s">
        <v>135</v>
      </c>
      <c r="B58" s="112"/>
      <c r="C58" s="112"/>
      <c r="D58" s="112"/>
      <c r="E58" s="112"/>
      <c r="F58" s="112"/>
      <c r="G58" s="112"/>
      <c r="H58" s="112"/>
      <c r="I58" s="110"/>
      <c r="J58" s="41" t="s">
        <v>79</v>
      </c>
      <c r="K58" s="60" t="s">
        <v>154</v>
      </c>
      <c r="L58" s="60" t="s">
        <v>120</v>
      </c>
      <c r="M58" s="11">
        <v>30000</v>
      </c>
    </row>
    <row r="59" spans="1:13" ht="12.75">
      <c r="A59" s="122" t="s">
        <v>155</v>
      </c>
      <c r="B59" s="111"/>
      <c r="C59" s="111"/>
      <c r="D59" s="111"/>
      <c r="E59" s="111"/>
      <c r="F59" s="111"/>
      <c r="G59" s="111"/>
      <c r="H59" s="111"/>
      <c r="I59" s="119"/>
      <c r="J59" s="61" t="s">
        <v>79</v>
      </c>
      <c r="K59" s="61" t="s">
        <v>156</v>
      </c>
      <c r="L59" s="61" t="s">
        <v>100</v>
      </c>
      <c r="M59" s="7">
        <f>M60+M61</f>
        <v>6477730.22</v>
      </c>
    </row>
    <row r="60" spans="1:13" ht="12.75">
      <c r="A60" s="109" t="s">
        <v>135</v>
      </c>
      <c r="B60" s="112"/>
      <c r="C60" s="112"/>
      <c r="D60" s="112"/>
      <c r="E60" s="112"/>
      <c r="F60" s="112"/>
      <c r="G60" s="112"/>
      <c r="H60" s="112"/>
      <c r="I60" s="110"/>
      <c r="J60" s="41" t="s">
        <v>79</v>
      </c>
      <c r="K60" s="60" t="s">
        <v>156</v>
      </c>
      <c r="L60" s="41" t="s">
        <v>120</v>
      </c>
      <c r="M60" s="20">
        <v>6175185.76</v>
      </c>
    </row>
    <row r="61" spans="1:13" ht="12.75">
      <c r="A61" s="109" t="s">
        <v>103</v>
      </c>
      <c r="B61" s="112"/>
      <c r="C61" s="112"/>
      <c r="D61" s="112"/>
      <c r="E61" s="112"/>
      <c r="F61" s="112"/>
      <c r="G61" s="112"/>
      <c r="H61" s="112"/>
      <c r="I61" s="110"/>
      <c r="J61" s="41" t="s">
        <v>79</v>
      </c>
      <c r="K61" s="60" t="s">
        <v>156</v>
      </c>
      <c r="L61" s="60" t="s">
        <v>104</v>
      </c>
      <c r="M61" s="7">
        <v>302544.46</v>
      </c>
    </row>
    <row r="62" spans="1:13" ht="12.75">
      <c r="A62" s="99" t="s">
        <v>80</v>
      </c>
      <c r="B62" s="117"/>
      <c r="C62" s="117"/>
      <c r="D62" s="117"/>
      <c r="E62" s="117"/>
      <c r="F62" s="117"/>
      <c r="G62" s="117"/>
      <c r="H62" s="117"/>
      <c r="I62" s="118"/>
      <c r="J62" s="43" t="s">
        <v>81</v>
      </c>
      <c r="K62" s="56" t="s">
        <v>99</v>
      </c>
      <c r="L62" s="56" t="s">
        <v>100</v>
      </c>
      <c r="M62" s="4">
        <f>M63</f>
        <v>53750</v>
      </c>
    </row>
    <row r="63" spans="1:13" ht="12.75">
      <c r="A63" s="115" t="s">
        <v>82</v>
      </c>
      <c r="B63" s="107"/>
      <c r="C63" s="107"/>
      <c r="D63" s="107"/>
      <c r="E63" s="107"/>
      <c r="F63" s="107"/>
      <c r="G63" s="107"/>
      <c r="H63" s="107"/>
      <c r="I63" s="116"/>
      <c r="J63" s="62" t="s">
        <v>157</v>
      </c>
      <c r="K63" s="62" t="s">
        <v>99</v>
      </c>
      <c r="L63" s="62" t="s">
        <v>100</v>
      </c>
      <c r="M63" s="28">
        <f>M64+M66</f>
        <v>53750</v>
      </c>
    </row>
    <row r="64" spans="1:13" ht="12.75">
      <c r="A64" s="109" t="s">
        <v>158</v>
      </c>
      <c r="B64" s="112"/>
      <c r="C64" s="112"/>
      <c r="D64" s="112"/>
      <c r="E64" s="112"/>
      <c r="F64" s="112"/>
      <c r="G64" s="112"/>
      <c r="H64" s="112"/>
      <c r="I64" s="110"/>
      <c r="J64" s="41" t="s">
        <v>157</v>
      </c>
      <c r="K64" s="60" t="s">
        <v>159</v>
      </c>
      <c r="L64" s="60" t="s">
        <v>100</v>
      </c>
      <c r="M64" s="20">
        <f>M65</f>
        <v>37000</v>
      </c>
    </row>
    <row r="65" spans="1:13" ht="12.75">
      <c r="A65" s="109" t="s">
        <v>160</v>
      </c>
      <c r="B65" s="112"/>
      <c r="C65" s="112"/>
      <c r="D65" s="112"/>
      <c r="E65" s="112"/>
      <c r="F65" s="112"/>
      <c r="G65" s="112"/>
      <c r="H65" s="112"/>
      <c r="I65" s="110"/>
      <c r="J65" s="41" t="s">
        <v>157</v>
      </c>
      <c r="K65" s="60" t="s">
        <v>159</v>
      </c>
      <c r="L65" s="60" t="s">
        <v>104</v>
      </c>
      <c r="M65" s="11">
        <v>37000</v>
      </c>
    </row>
    <row r="66" spans="1:13" ht="12.75">
      <c r="A66" s="109" t="s">
        <v>161</v>
      </c>
      <c r="B66" s="100"/>
      <c r="C66" s="100"/>
      <c r="D66" s="100"/>
      <c r="E66" s="100"/>
      <c r="F66" s="100"/>
      <c r="G66" s="100"/>
      <c r="H66" s="100"/>
      <c r="I66" s="101"/>
      <c r="J66" s="41" t="s">
        <v>83</v>
      </c>
      <c r="K66" s="60" t="s">
        <v>99</v>
      </c>
      <c r="L66" s="60" t="s">
        <v>100</v>
      </c>
      <c r="M66" s="7">
        <f>M67</f>
        <v>16750</v>
      </c>
    </row>
    <row r="67" spans="1:13" ht="12.75">
      <c r="A67" s="109" t="s">
        <v>162</v>
      </c>
      <c r="B67" s="100"/>
      <c r="C67" s="100"/>
      <c r="D67" s="100"/>
      <c r="E67" s="100"/>
      <c r="F67" s="100"/>
      <c r="G67" s="100"/>
      <c r="H67" s="100"/>
      <c r="I67" s="101"/>
      <c r="J67" s="41" t="s">
        <v>83</v>
      </c>
      <c r="K67" s="60" t="s">
        <v>126</v>
      </c>
      <c r="L67" s="60" t="s">
        <v>100</v>
      </c>
      <c r="M67" s="7">
        <f>M68</f>
        <v>16750</v>
      </c>
    </row>
    <row r="68" spans="1:13" ht="12.75">
      <c r="A68" s="109" t="s">
        <v>163</v>
      </c>
      <c r="B68" s="100"/>
      <c r="C68" s="100"/>
      <c r="D68" s="100"/>
      <c r="E68" s="100"/>
      <c r="F68" s="100"/>
      <c r="G68" s="100"/>
      <c r="H68" s="100"/>
      <c r="I68" s="101"/>
      <c r="J68" s="41" t="s">
        <v>83</v>
      </c>
      <c r="K68" s="60" t="s">
        <v>126</v>
      </c>
      <c r="L68" s="60" t="s">
        <v>164</v>
      </c>
      <c r="M68" s="20">
        <v>16750</v>
      </c>
    </row>
    <row r="69" spans="1:13" ht="12.75">
      <c r="A69" s="99" t="s">
        <v>84</v>
      </c>
      <c r="B69" s="117"/>
      <c r="C69" s="117"/>
      <c r="D69" s="117"/>
      <c r="E69" s="117"/>
      <c r="F69" s="117"/>
      <c r="G69" s="117"/>
      <c r="H69" s="117"/>
      <c r="I69" s="118"/>
      <c r="J69" s="43" t="s">
        <v>85</v>
      </c>
      <c r="K69" s="56" t="s">
        <v>99</v>
      </c>
      <c r="L69" s="56" t="s">
        <v>100</v>
      </c>
      <c r="M69" s="4">
        <f>M70+M73</f>
        <v>434253</v>
      </c>
    </row>
    <row r="70" spans="1:13" ht="12.75">
      <c r="A70" s="109" t="s">
        <v>86</v>
      </c>
      <c r="B70" s="112"/>
      <c r="C70" s="112"/>
      <c r="D70" s="112"/>
      <c r="E70" s="112"/>
      <c r="F70" s="112"/>
      <c r="G70" s="112"/>
      <c r="H70" s="112"/>
      <c r="I70" s="110"/>
      <c r="J70" s="41" t="s">
        <v>87</v>
      </c>
      <c r="K70" s="60" t="s">
        <v>99</v>
      </c>
      <c r="L70" s="60" t="s">
        <v>100</v>
      </c>
      <c r="M70" s="11">
        <f>M71</f>
        <v>434253</v>
      </c>
    </row>
    <row r="71" spans="1:13" ht="13.5" customHeight="1">
      <c r="A71" s="109" t="s">
        <v>165</v>
      </c>
      <c r="B71" s="112"/>
      <c r="C71" s="112"/>
      <c r="D71" s="112"/>
      <c r="E71" s="112"/>
      <c r="F71" s="112"/>
      <c r="G71" s="112"/>
      <c r="H71" s="112"/>
      <c r="I71" s="110"/>
      <c r="J71" s="41" t="s">
        <v>87</v>
      </c>
      <c r="K71" s="60" t="s">
        <v>166</v>
      </c>
      <c r="L71" s="60" t="s">
        <v>100</v>
      </c>
      <c r="M71" s="7">
        <f>M72</f>
        <v>434253</v>
      </c>
    </row>
    <row r="72" spans="1:13" ht="12.75">
      <c r="A72" s="109" t="s">
        <v>167</v>
      </c>
      <c r="B72" s="112"/>
      <c r="C72" s="112"/>
      <c r="D72" s="112"/>
      <c r="E72" s="112"/>
      <c r="F72" s="112"/>
      <c r="G72" s="112"/>
      <c r="H72" s="112"/>
      <c r="I72" s="110"/>
      <c r="J72" s="41" t="s">
        <v>87</v>
      </c>
      <c r="K72" s="60" t="s">
        <v>166</v>
      </c>
      <c r="L72" s="60" t="s">
        <v>112</v>
      </c>
      <c r="M72" s="20">
        <v>434253</v>
      </c>
    </row>
    <row r="73" spans="1:13" ht="12.75">
      <c r="A73" s="109" t="s">
        <v>168</v>
      </c>
      <c r="B73" s="112"/>
      <c r="C73" s="112"/>
      <c r="D73" s="112"/>
      <c r="E73" s="112"/>
      <c r="F73" s="112"/>
      <c r="G73" s="112"/>
      <c r="H73" s="112"/>
      <c r="I73" s="110"/>
      <c r="J73" s="41" t="s">
        <v>169</v>
      </c>
      <c r="K73" s="60" t="s">
        <v>99</v>
      </c>
      <c r="L73" s="60" t="s">
        <v>100</v>
      </c>
      <c r="M73" s="11">
        <f>M74</f>
        <v>0</v>
      </c>
    </row>
    <row r="74" spans="1:13" ht="12.75">
      <c r="A74" s="109" t="s">
        <v>170</v>
      </c>
      <c r="B74" s="112"/>
      <c r="C74" s="112"/>
      <c r="D74" s="112"/>
      <c r="E74" s="112"/>
      <c r="F74" s="112"/>
      <c r="G74" s="112"/>
      <c r="H74" s="112"/>
      <c r="I74" s="110"/>
      <c r="J74" s="41" t="s">
        <v>169</v>
      </c>
      <c r="K74" s="60" t="s">
        <v>171</v>
      </c>
      <c r="L74" s="60" t="s">
        <v>100</v>
      </c>
      <c r="M74" s="7">
        <f>M75</f>
        <v>0</v>
      </c>
    </row>
    <row r="75" spans="1:13" ht="12.75">
      <c r="A75" s="109" t="s">
        <v>135</v>
      </c>
      <c r="B75" s="112"/>
      <c r="C75" s="112"/>
      <c r="D75" s="112"/>
      <c r="E75" s="112"/>
      <c r="F75" s="112"/>
      <c r="G75" s="112"/>
      <c r="H75" s="112"/>
      <c r="I75" s="110"/>
      <c r="J75" s="41" t="s">
        <v>169</v>
      </c>
      <c r="K75" s="60" t="s">
        <v>172</v>
      </c>
      <c r="L75" s="60" t="s">
        <v>120</v>
      </c>
      <c r="M75" s="11"/>
    </row>
    <row r="76" spans="1:13" ht="12.75">
      <c r="A76" s="99" t="s">
        <v>88</v>
      </c>
      <c r="B76" s="117"/>
      <c r="C76" s="117"/>
      <c r="D76" s="117"/>
      <c r="E76" s="117"/>
      <c r="F76" s="117"/>
      <c r="G76" s="117"/>
      <c r="H76" s="117"/>
      <c r="I76" s="118"/>
      <c r="J76" s="43" t="s">
        <v>89</v>
      </c>
      <c r="K76" s="56" t="s">
        <v>99</v>
      </c>
      <c r="L76" s="56" t="s">
        <v>100</v>
      </c>
      <c r="M76" s="18">
        <f>M77</f>
        <v>92000</v>
      </c>
    </row>
    <row r="77" spans="1:13" ht="12.75">
      <c r="A77" s="109" t="s">
        <v>90</v>
      </c>
      <c r="B77" s="112"/>
      <c r="C77" s="112"/>
      <c r="D77" s="112"/>
      <c r="E77" s="112"/>
      <c r="F77" s="112"/>
      <c r="G77" s="112"/>
      <c r="H77" s="112"/>
      <c r="I77" s="110"/>
      <c r="J77" s="41" t="s">
        <v>91</v>
      </c>
      <c r="K77" s="60" t="s">
        <v>99</v>
      </c>
      <c r="L77" s="60" t="s">
        <v>100</v>
      </c>
      <c r="M77" s="20">
        <f>M78</f>
        <v>92000</v>
      </c>
    </row>
    <row r="78" spans="1:13" ht="12.75">
      <c r="A78" s="109" t="s">
        <v>173</v>
      </c>
      <c r="B78" s="112"/>
      <c r="C78" s="112"/>
      <c r="D78" s="112"/>
      <c r="E78" s="112"/>
      <c r="F78" s="112"/>
      <c r="G78" s="112"/>
      <c r="H78" s="112"/>
      <c r="I78" s="110"/>
      <c r="J78" s="41" t="s">
        <v>91</v>
      </c>
      <c r="K78" s="60" t="s">
        <v>174</v>
      </c>
      <c r="L78" s="60"/>
      <c r="M78" s="20">
        <f>M79</f>
        <v>92000</v>
      </c>
    </row>
    <row r="79" spans="1:13" ht="12.75">
      <c r="A79" s="109" t="s">
        <v>175</v>
      </c>
      <c r="B79" s="112"/>
      <c r="C79" s="112"/>
      <c r="D79" s="112"/>
      <c r="E79" s="112"/>
      <c r="F79" s="112"/>
      <c r="G79" s="112"/>
      <c r="H79" s="112"/>
      <c r="I79" s="110"/>
      <c r="J79" s="41" t="s">
        <v>91</v>
      </c>
      <c r="K79" s="60" t="s">
        <v>174</v>
      </c>
      <c r="L79" s="60" t="s">
        <v>104</v>
      </c>
      <c r="M79" s="20">
        <v>92000</v>
      </c>
    </row>
    <row r="80" spans="1:13" ht="12.75">
      <c r="A80" s="92"/>
      <c r="B80" s="93"/>
      <c r="C80" s="93"/>
      <c r="D80" s="93"/>
      <c r="E80" s="93"/>
      <c r="F80" s="93"/>
      <c r="G80" s="93"/>
      <c r="H80" s="93"/>
      <c r="I80" s="94"/>
      <c r="J80" s="95" t="s">
        <v>176</v>
      </c>
      <c r="K80" s="95"/>
      <c r="L80" s="131"/>
      <c r="M80" s="5">
        <f>M6+M16+M20+M33+M62+M69+M76</f>
        <v>78897289.46</v>
      </c>
    </row>
    <row r="81" spans="1:13" ht="12.75">
      <c r="A81" s="26"/>
      <c r="B81" s="27"/>
      <c r="C81" s="27"/>
      <c r="D81" s="27"/>
      <c r="E81" s="27"/>
      <c r="F81" s="27"/>
      <c r="G81" s="27"/>
      <c r="H81" s="27"/>
      <c r="I81" s="3"/>
      <c r="J81" s="47"/>
      <c r="K81" s="47"/>
      <c r="L81" s="60"/>
      <c r="M81" s="20"/>
    </row>
    <row r="82" spans="1:13" ht="12.75">
      <c r="A82" s="63"/>
      <c r="B82" s="63"/>
      <c r="C82" s="63"/>
      <c r="D82" s="63"/>
      <c r="E82" s="63"/>
      <c r="F82" s="63"/>
      <c r="G82" s="63"/>
      <c r="H82" s="63"/>
      <c r="I82" s="63"/>
      <c r="J82" s="64"/>
      <c r="K82" s="64"/>
      <c r="L82" s="64"/>
      <c r="M82" s="65"/>
    </row>
  </sheetData>
  <mergeCells count="80">
    <mergeCell ref="A80:I80"/>
    <mergeCell ref="J80:L80"/>
    <mergeCell ref="K1:L1"/>
    <mergeCell ref="J2:M2"/>
    <mergeCell ref="A76:I76"/>
    <mergeCell ref="A77:I77"/>
    <mergeCell ref="A78:I78"/>
    <mergeCell ref="A79:I79"/>
    <mergeCell ref="A72:I72"/>
    <mergeCell ref="A73:I73"/>
    <mergeCell ref="A74:I74"/>
    <mergeCell ref="A75:I75"/>
    <mergeCell ref="A68:I68"/>
    <mergeCell ref="A69:I69"/>
    <mergeCell ref="A70:I70"/>
    <mergeCell ref="A71:I71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8:I48"/>
    <mergeCell ref="A49:I49"/>
    <mergeCell ref="A50:I50"/>
    <mergeCell ref="A51:I51"/>
    <mergeCell ref="A44:I44"/>
    <mergeCell ref="A45:I45"/>
    <mergeCell ref="A46:I46"/>
    <mergeCell ref="A47:I47"/>
    <mergeCell ref="A40:I40"/>
    <mergeCell ref="A41:I41"/>
    <mergeCell ref="A42:I42"/>
    <mergeCell ref="A43:I43"/>
    <mergeCell ref="A36:I36"/>
    <mergeCell ref="A37:I37"/>
    <mergeCell ref="A38:I38"/>
    <mergeCell ref="A39:I39"/>
    <mergeCell ref="A32:I32"/>
    <mergeCell ref="A33:I33"/>
    <mergeCell ref="A34:I34"/>
    <mergeCell ref="A35:I35"/>
    <mergeCell ref="A28:I28"/>
    <mergeCell ref="A29:I29"/>
    <mergeCell ref="A30:I30"/>
    <mergeCell ref="A31:I31"/>
    <mergeCell ref="A24:I24"/>
    <mergeCell ref="A25:I25"/>
    <mergeCell ref="A26:I26"/>
    <mergeCell ref="A27:I27"/>
    <mergeCell ref="A20:I20"/>
    <mergeCell ref="A21:I21"/>
    <mergeCell ref="A22:I22"/>
    <mergeCell ref="A23:I23"/>
    <mergeCell ref="A16:I16"/>
    <mergeCell ref="A17:I17"/>
    <mergeCell ref="A18:I18"/>
    <mergeCell ref="A19:I19"/>
    <mergeCell ref="A12:I12"/>
    <mergeCell ref="A13:I13"/>
    <mergeCell ref="A14:I14"/>
    <mergeCell ref="A15:I15"/>
    <mergeCell ref="A8:I8"/>
    <mergeCell ref="A9:I9"/>
    <mergeCell ref="A10:I10"/>
    <mergeCell ref="A11:I11"/>
    <mergeCell ref="D3:J3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K2" sqref="K2:O2"/>
    </sheetView>
  </sheetViews>
  <sheetFormatPr defaultColWidth="9.00390625" defaultRowHeight="12.75"/>
  <cols>
    <col min="9" max="9" width="5.375" style="0" customWidth="1"/>
    <col min="14" max="14" width="11.875" style="0" customWidth="1"/>
  </cols>
  <sheetData>
    <row r="1" spans="1:15" ht="12.75">
      <c r="A1" s="79"/>
      <c r="B1" s="79"/>
      <c r="C1" s="79"/>
      <c r="D1" s="79"/>
      <c r="E1" s="79"/>
      <c r="F1" s="79"/>
      <c r="G1" s="79"/>
      <c r="H1" s="133"/>
      <c r="I1" s="133"/>
      <c r="J1" s="80"/>
      <c r="K1" s="79"/>
      <c r="L1" s="79"/>
      <c r="M1" s="133" t="s">
        <v>196</v>
      </c>
      <c r="N1" s="133"/>
      <c r="O1" s="79"/>
    </row>
    <row r="2" spans="1:16" ht="32.25" customHeight="1">
      <c r="A2" s="79"/>
      <c r="B2" s="79"/>
      <c r="C2" s="79"/>
      <c r="D2" s="79"/>
      <c r="E2" s="79"/>
      <c r="F2" s="79"/>
      <c r="G2" s="133"/>
      <c r="H2" s="133"/>
      <c r="I2" s="133"/>
      <c r="J2" s="80"/>
      <c r="K2" s="134" t="s">
        <v>202</v>
      </c>
      <c r="L2" s="133"/>
      <c r="M2" s="133"/>
      <c r="N2" s="133"/>
      <c r="O2" s="133"/>
      <c r="P2" s="79"/>
    </row>
    <row r="3" spans="1:16" ht="36" customHeight="1">
      <c r="A3" s="79"/>
      <c r="B3" s="79"/>
      <c r="C3" s="79"/>
      <c r="D3" s="79"/>
      <c r="E3" s="135" t="s">
        <v>197</v>
      </c>
      <c r="F3" s="135"/>
      <c r="G3" s="135"/>
      <c r="H3" s="135"/>
      <c r="I3" s="135"/>
      <c r="J3" s="135"/>
      <c r="K3" s="135"/>
      <c r="L3" s="79"/>
      <c r="M3" s="79"/>
      <c r="N3" s="79"/>
      <c r="O3" s="79"/>
      <c r="P3" s="79"/>
    </row>
    <row r="4" spans="1:16" ht="24">
      <c r="A4" s="136" t="s">
        <v>182</v>
      </c>
      <c r="B4" s="137"/>
      <c r="C4" s="137"/>
      <c r="D4" s="137"/>
      <c r="E4" s="137"/>
      <c r="F4" s="137"/>
      <c r="G4" s="137"/>
      <c r="H4" s="137"/>
      <c r="I4" s="138"/>
      <c r="J4" s="82" t="s">
        <v>183</v>
      </c>
      <c r="K4" s="83" t="s">
        <v>184</v>
      </c>
      <c r="L4" s="84" t="s">
        <v>185</v>
      </c>
      <c r="M4" s="84" t="s">
        <v>186</v>
      </c>
      <c r="N4" s="68" t="s">
        <v>195</v>
      </c>
      <c r="O4" s="79"/>
      <c r="P4" s="79"/>
    </row>
    <row r="5" spans="1:14" ht="12.75">
      <c r="A5" s="96" t="s">
        <v>54</v>
      </c>
      <c r="B5" s="97"/>
      <c r="C5" s="97"/>
      <c r="D5" s="97"/>
      <c r="E5" s="97"/>
      <c r="F5" s="97"/>
      <c r="G5" s="97"/>
      <c r="H5" s="97"/>
      <c r="I5" s="98"/>
      <c r="J5" s="76">
        <v>306</v>
      </c>
      <c r="K5" s="59" t="s">
        <v>55</v>
      </c>
      <c r="L5" s="85" t="s">
        <v>99</v>
      </c>
      <c r="M5" s="86" t="s">
        <v>100</v>
      </c>
      <c r="N5" s="35">
        <f>N6+N9+N12</f>
        <v>5127480.4799999995</v>
      </c>
    </row>
    <row r="6" spans="1:14" ht="23.25" customHeight="1">
      <c r="A6" s="113" t="s">
        <v>56</v>
      </c>
      <c r="B6" s="121"/>
      <c r="C6" s="121"/>
      <c r="D6" s="121"/>
      <c r="E6" s="121"/>
      <c r="F6" s="121"/>
      <c r="G6" s="121"/>
      <c r="H6" s="121"/>
      <c r="I6" s="114"/>
      <c r="J6" s="1">
        <v>306</v>
      </c>
      <c r="K6" s="36" t="s">
        <v>57</v>
      </c>
      <c r="L6" s="57" t="s">
        <v>99</v>
      </c>
      <c r="M6" s="36" t="s">
        <v>100</v>
      </c>
      <c r="N6" s="31">
        <f>N7</f>
        <v>640081.34</v>
      </c>
    </row>
    <row r="7" spans="1:14" ht="12.75">
      <c r="A7" s="109" t="s">
        <v>101</v>
      </c>
      <c r="B7" s="112"/>
      <c r="C7" s="112"/>
      <c r="D7" s="112"/>
      <c r="E7" s="112"/>
      <c r="F7" s="112"/>
      <c r="G7" s="112"/>
      <c r="H7" s="112"/>
      <c r="I7" s="110"/>
      <c r="J7" s="1">
        <v>306</v>
      </c>
      <c r="K7" s="37" t="s">
        <v>57</v>
      </c>
      <c r="L7" s="58" t="s">
        <v>102</v>
      </c>
      <c r="M7" s="58">
        <v>0</v>
      </c>
      <c r="N7" s="38">
        <f>N8</f>
        <v>640081.34</v>
      </c>
    </row>
    <row r="8" spans="1:14" ht="12.75">
      <c r="A8" s="109" t="s">
        <v>103</v>
      </c>
      <c r="B8" s="112"/>
      <c r="C8" s="112"/>
      <c r="D8" s="112"/>
      <c r="E8" s="112"/>
      <c r="F8" s="112"/>
      <c r="G8" s="112"/>
      <c r="H8" s="112"/>
      <c r="I8" s="110"/>
      <c r="J8" s="1">
        <v>306</v>
      </c>
      <c r="K8" s="37" t="s">
        <v>57</v>
      </c>
      <c r="L8" s="58" t="s">
        <v>102</v>
      </c>
      <c r="M8" s="58" t="s">
        <v>104</v>
      </c>
      <c r="N8" s="38">
        <v>640081.34</v>
      </c>
    </row>
    <row r="9" spans="1:14" ht="24.75" customHeight="1">
      <c r="A9" s="113" t="s">
        <v>96</v>
      </c>
      <c r="B9" s="121"/>
      <c r="C9" s="121"/>
      <c r="D9" s="121"/>
      <c r="E9" s="121"/>
      <c r="F9" s="121"/>
      <c r="G9" s="121"/>
      <c r="H9" s="121"/>
      <c r="I9" s="114"/>
      <c r="J9" s="1">
        <v>306</v>
      </c>
      <c r="K9" s="36" t="s">
        <v>58</v>
      </c>
      <c r="L9" s="57" t="s">
        <v>99</v>
      </c>
      <c r="M9" s="57" t="s">
        <v>100</v>
      </c>
      <c r="N9" s="31">
        <f>N10</f>
        <v>4487399.14</v>
      </c>
    </row>
    <row r="10" spans="1:14" ht="12.75">
      <c r="A10" s="109" t="s">
        <v>106</v>
      </c>
      <c r="B10" s="112"/>
      <c r="C10" s="112"/>
      <c r="D10" s="112"/>
      <c r="E10" s="112"/>
      <c r="F10" s="112"/>
      <c r="G10" s="112"/>
      <c r="H10" s="112"/>
      <c r="I10" s="110"/>
      <c r="J10" s="1">
        <v>306</v>
      </c>
      <c r="K10" s="37" t="s">
        <v>58</v>
      </c>
      <c r="L10" s="58" t="s">
        <v>107</v>
      </c>
      <c r="M10" s="58" t="s">
        <v>100</v>
      </c>
      <c r="N10" s="38">
        <f>N11</f>
        <v>4487399.14</v>
      </c>
    </row>
    <row r="11" spans="1:14" ht="12.75">
      <c r="A11" s="109" t="s">
        <v>108</v>
      </c>
      <c r="B11" s="112"/>
      <c r="C11" s="112"/>
      <c r="D11" s="112"/>
      <c r="E11" s="112"/>
      <c r="F11" s="112"/>
      <c r="G11" s="112"/>
      <c r="H11" s="112"/>
      <c r="I11" s="110"/>
      <c r="J11" s="1">
        <v>306</v>
      </c>
      <c r="K11" s="37" t="s">
        <v>58</v>
      </c>
      <c r="L11" s="58" t="s">
        <v>107</v>
      </c>
      <c r="M11" s="58" t="s">
        <v>104</v>
      </c>
      <c r="N11" s="38">
        <v>4487399.14</v>
      </c>
    </row>
    <row r="12" spans="1:14" ht="12.75">
      <c r="A12" s="113" t="s">
        <v>59</v>
      </c>
      <c r="B12" s="121"/>
      <c r="C12" s="121"/>
      <c r="D12" s="121"/>
      <c r="E12" s="121"/>
      <c r="F12" s="121"/>
      <c r="G12" s="121"/>
      <c r="H12" s="121"/>
      <c r="I12" s="114"/>
      <c r="J12" s="1">
        <v>306</v>
      </c>
      <c r="K12" s="36" t="s">
        <v>60</v>
      </c>
      <c r="L12" s="57" t="s">
        <v>99</v>
      </c>
      <c r="M12" s="57" t="s">
        <v>100</v>
      </c>
      <c r="N12" s="31"/>
    </row>
    <row r="13" spans="1:14" ht="12.75">
      <c r="A13" s="109" t="s">
        <v>109</v>
      </c>
      <c r="B13" s="112"/>
      <c r="C13" s="112"/>
      <c r="D13" s="112"/>
      <c r="E13" s="112"/>
      <c r="F13" s="112"/>
      <c r="G13" s="112"/>
      <c r="H13" s="112"/>
      <c r="I13" s="110"/>
      <c r="J13" s="1">
        <v>306</v>
      </c>
      <c r="K13" s="37" t="s">
        <v>60</v>
      </c>
      <c r="L13" s="58" t="s">
        <v>110</v>
      </c>
      <c r="M13" s="58" t="s">
        <v>100</v>
      </c>
      <c r="N13" s="38"/>
    </row>
    <row r="14" spans="1:14" ht="12.75">
      <c r="A14" s="109" t="s">
        <v>111</v>
      </c>
      <c r="B14" s="112"/>
      <c r="C14" s="112"/>
      <c r="D14" s="112"/>
      <c r="E14" s="112"/>
      <c r="F14" s="112"/>
      <c r="G14" s="112"/>
      <c r="H14" s="112"/>
      <c r="I14" s="110"/>
      <c r="J14" s="1">
        <v>306</v>
      </c>
      <c r="K14" s="37" t="s">
        <v>60</v>
      </c>
      <c r="L14" s="58" t="s">
        <v>110</v>
      </c>
      <c r="M14" s="58" t="s">
        <v>112</v>
      </c>
      <c r="N14" s="38"/>
    </row>
    <row r="15" spans="1:14" ht="12.75">
      <c r="A15" s="99" t="s">
        <v>61</v>
      </c>
      <c r="B15" s="117"/>
      <c r="C15" s="117"/>
      <c r="D15" s="117"/>
      <c r="E15" s="117"/>
      <c r="F15" s="117"/>
      <c r="G15" s="117"/>
      <c r="H15" s="117"/>
      <c r="I15" s="118"/>
      <c r="J15" s="67">
        <v>306</v>
      </c>
      <c r="K15" s="36" t="s">
        <v>62</v>
      </c>
      <c r="L15" s="57" t="s">
        <v>99</v>
      </c>
      <c r="M15" s="57" t="s">
        <v>100</v>
      </c>
      <c r="N15" s="31">
        <f>N16</f>
        <v>285018</v>
      </c>
    </row>
    <row r="16" spans="1:14" ht="12.75">
      <c r="A16" s="109" t="s">
        <v>63</v>
      </c>
      <c r="B16" s="112"/>
      <c r="C16" s="112"/>
      <c r="D16" s="112"/>
      <c r="E16" s="112"/>
      <c r="F16" s="112"/>
      <c r="G16" s="112"/>
      <c r="H16" s="112"/>
      <c r="I16" s="110"/>
      <c r="J16" s="1">
        <v>306</v>
      </c>
      <c r="K16" s="37" t="s">
        <v>64</v>
      </c>
      <c r="L16" s="58" t="s">
        <v>99</v>
      </c>
      <c r="M16" s="58" t="s">
        <v>100</v>
      </c>
      <c r="N16" s="38">
        <f>N17</f>
        <v>285018</v>
      </c>
    </row>
    <row r="17" spans="1:14" ht="13.5" customHeight="1">
      <c r="A17" s="109" t="s">
        <v>113</v>
      </c>
      <c r="B17" s="112"/>
      <c r="C17" s="112"/>
      <c r="D17" s="112"/>
      <c r="E17" s="112"/>
      <c r="F17" s="112"/>
      <c r="G17" s="112"/>
      <c r="H17" s="112"/>
      <c r="I17" s="110"/>
      <c r="J17" s="1">
        <v>306</v>
      </c>
      <c r="K17" s="37" t="s">
        <v>64</v>
      </c>
      <c r="L17" s="58">
        <v>2026700</v>
      </c>
      <c r="M17" s="58" t="s">
        <v>100</v>
      </c>
      <c r="N17" s="38">
        <f>N18</f>
        <v>285018</v>
      </c>
    </row>
    <row r="18" spans="1:14" ht="12.75">
      <c r="A18" s="109" t="s">
        <v>114</v>
      </c>
      <c r="B18" s="112"/>
      <c r="C18" s="112"/>
      <c r="D18" s="112"/>
      <c r="E18" s="112"/>
      <c r="F18" s="112"/>
      <c r="G18" s="112"/>
      <c r="H18" s="112"/>
      <c r="I18" s="110"/>
      <c r="J18" s="1">
        <v>306</v>
      </c>
      <c r="K18" s="37" t="s">
        <v>64</v>
      </c>
      <c r="L18" s="58" t="s">
        <v>115</v>
      </c>
      <c r="M18" s="58" t="s">
        <v>116</v>
      </c>
      <c r="N18" s="38">
        <v>285018</v>
      </c>
    </row>
    <row r="19" spans="1:14" ht="12.75">
      <c r="A19" s="99" t="s">
        <v>65</v>
      </c>
      <c r="B19" s="117"/>
      <c r="C19" s="117"/>
      <c r="D19" s="117"/>
      <c r="E19" s="117"/>
      <c r="F19" s="117"/>
      <c r="G19" s="117"/>
      <c r="H19" s="117"/>
      <c r="I19" s="118"/>
      <c r="J19" s="67">
        <v>306</v>
      </c>
      <c r="K19" s="36" t="s">
        <v>66</v>
      </c>
      <c r="L19" s="57" t="s">
        <v>99</v>
      </c>
      <c r="M19" s="57" t="s">
        <v>100</v>
      </c>
      <c r="N19" s="31">
        <f>N20+N23+N29</f>
        <v>30272999.13</v>
      </c>
    </row>
    <row r="20" spans="1:14" ht="12.75">
      <c r="A20" s="113" t="s">
        <v>67</v>
      </c>
      <c r="B20" s="121"/>
      <c r="C20" s="121"/>
      <c r="D20" s="121"/>
      <c r="E20" s="121"/>
      <c r="F20" s="121"/>
      <c r="G20" s="121"/>
      <c r="H20" s="121"/>
      <c r="I20" s="114"/>
      <c r="J20" s="1">
        <v>306</v>
      </c>
      <c r="K20" s="36" t="s">
        <v>68</v>
      </c>
      <c r="L20" s="57" t="s">
        <v>99</v>
      </c>
      <c r="M20" s="57" t="s">
        <v>100</v>
      </c>
      <c r="N20" s="31">
        <v>599000</v>
      </c>
    </row>
    <row r="21" spans="1:14" ht="12.75">
      <c r="A21" s="109" t="s">
        <v>117</v>
      </c>
      <c r="B21" s="112"/>
      <c r="C21" s="112"/>
      <c r="D21" s="112"/>
      <c r="E21" s="112"/>
      <c r="F21" s="112"/>
      <c r="G21" s="112"/>
      <c r="H21" s="112"/>
      <c r="I21" s="110"/>
      <c r="J21" s="1">
        <v>306</v>
      </c>
      <c r="K21" s="37" t="s">
        <v>68</v>
      </c>
      <c r="L21" s="58" t="s">
        <v>118</v>
      </c>
      <c r="M21" s="58" t="s">
        <v>100</v>
      </c>
      <c r="N21" s="38">
        <v>599000</v>
      </c>
    </row>
    <row r="22" spans="1:14" ht="12.75">
      <c r="A22" s="109" t="s">
        <v>119</v>
      </c>
      <c r="B22" s="112"/>
      <c r="C22" s="112"/>
      <c r="D22" s="112"/>
      <c r="E22" s="112"/>
      <c r="F22" s="112"/>
      <c r="G22" s="112"/>
      <c r="H22" s="112"/>
      <c r="I22" s="110"/>
      <c r="J22" s="1">
        <v>306</v>
      </c>
      <c r="K22" s="37" t="s">
        <v>68</v>
      </c>
      <c r="L22" s="58" t="s">
        <v>118</v>
      </c>
      <c r="M22" s="58" t="s">
        <v>120</v>
      </c>
      <c r="N22" s="38">
        <v>599000</v>
      </c>
    </row>
    <row r="23" spans="1:14" ht="12.75">
      <c r="A23" s="113" t="s">
        <v>69</v>
      </c>
      <c r="B23" s="121"/>
      <c r="C23" s="121"/>
      <c r="D23" s="121"/>
      <c r="E23" s="121"/>
      <c r="F23" s="121"/>
      <c r="G23" s="121"/>
      <c r="H23" s="121"/>
      <c r="I23" s="114"/>
      <c r="J23" s="1">
        <v>306</v>
      </c>
      <c r="K23" s="36" t="s">
        <v>70</v>
      </c>
      <c r="L23" s="57" t="s">
        <v>99</v>
      </c>
      <c r="M23" s="57" t="s">
        <v>100</v>
      </c>
      <c r="N23" s="31">
        <f>N24+N26</f>
        <v>29507999.13</v>
      </c>
    </row>
    <row r="24" spans="1:14" ht="24.75" customHeight="1">
      <c r="A24" s="109" t="s">
        <v>121</v>
      </c>
      <c r="B24" s="112"/>
      <c r="C24" s="112"/>
      <c r="D24" s="112"/>
      <c r="E24" s="112"/>
      <c r="F24" s="112"/>
      <c r="G24" s="112"/>
      <c r="H24" s="112"/>
      <c r="I24" s="110"/>
      <c r="J24" s="1">
        <v>306</v>
      </c>
      <c r="K24" s="37" t="s">
        <v>70</v>
      </c>
      <c r="L24" s="58" t="s">
        <v>122</v>
      </c>
      <c r="M24" s="58" t="s">
        <v>100</v>
      </c>
      <c r="N24" s="38">
        <f>N25</f>
        <v>26374497.13</v>
      </c>
    </row>
    <row r="25" spans="1:14" ht="12.75">
      <c r="A25" s="109" t="s">
        <v>123</v>
      </c>
      <c r="B25" s="112"/>
      <c r="C25" s="112"/>
      <c r="D25" s="112"/>
      <c r="E25" s="112"/>
      <c r="F25" s="112"/>
      <c r="G25" s="112"/>
      <c r="H25" s="112"/>
      <c r="I25" s="110"/>
      <c r="J25" s="1">
        <v>306</v>
      </c>
      <c r="K25" s="37" t="s">
        <v>70</v>
      </c>
      <c r="L25" s="58" t="s">
        <v>122</v>
      </c>
      <c r="M25" s="58" t="s">
        <v>124</v>
      </c>
      <c r="N25" s="38">
        <f>Лист3!M26</f>
        <v>26374497.13</v>
      </c>
    </row>
    <row r="26" spans="1:14" ht="12.75">
      <c r="A26" s="109" t="s">
        <v>125</v>
      </c>
      <c r="B26" s="112"/>
      <c r="C26" s="112"/>
      <c r="D26" s="112"/>
      <c r="E26" s="112"/>
      <c r="F26" s="112"/>
      <c r="G26" s="112"/>
      <c r="H26" s="112"/>
      <c r="I26" s="110"/>
      <c r="J26" s="1">
        <v>306</v>
      </c>
      <c r="K26" s="37" t="s">
        <v>70</v>
      </c>
      <c r="L26" s="58" t="s">
        <v>126</v>
      </c>
      <c r="M26" s="58" t="s">
        <v>100</v>
      </c>
      <c r="N26" s="38">
        <v>3133502</v>
      </c>
    </row>
    <row r="27" spans="1:14" ht="25.5" customHeight="1">
      <c r="A27" s="109" t="s">
        <v>127</v>
      </c>
      <c r="B27" s="112"/>
      <c r="C27" s="112"/>
      <c r="D27" s="112"/>
      <c r="E27" s="112"/>
      <c r="F27" s="112"/>
      <c r="G27" s="112"/>
      <c r="H27" s="112"/>
      <c r="I27" s="110"/>
      <c r="J27" s="1">
        <v>306</v>
      </c>
      <c r="K27" s="37" t="s">
        <v>70</v>
      </c>
      <c r="L27" s="58">
        <v>5221600</v>
      </c>
      <c r="M27" s="58" t="s">
        <v>100</v>
      </c>
      <c r="N27" s="38">
        <v>3133502</v>
      </c>
    </row>
    <row r="28" spans="1:14" ht="12.75">
      <c r="A28" s="109" t="s">
        <v>123</v>
      </c>
      <c r="B28" s="112"/>
      <c r="C28" s="112"/>
      <c r="D28" s="112"/>
      <c r="E28" s="112"/>
      <c r="F28" s="112"/>
      <c r="G28" s="112"/>
      <c r="H28" s="112"/>
      <c r="I28" s="110"/>
      <c r="J28" s="1">
        <v>306</v>
      </c>
      <c r="K28" s="37" t="s">
        <v>70</v>
      </c>
      <c r="L28" s="58" t="s">
        <v>128</v>
      </c>
      <c r="M28" s="58" t="s">
        <v>124</v>
      </c>
      <c r="N28" s="38">
        <v>3133502</v>
      </c>
    </row>
    <row r="29" spans="1:14" ht="12.75">
      <c r="A29" s="115" t="s">
        <v>71</v>
      </c>
      <c r="B29" s="107"/>
      <c r="C29" s="107"/>
      <c r="D29" s="107"/>
      <c r="E29" s="107"/>
      <c r="F29" s="107"/>
      <c r="G29" s="107"/>
      <c r="H29" s="107"/>
      <c r="I29" s="116"/>
      <c r="J29" s="1">
        <v>306</v>
      </c>
      <c r="K29" s="59" t="s">
        <v>72</v>
      </c>
      <c r="L29" s="59" t="s">
        <v>99</v>
      </c>
      <c r="M29" s="59" t="s">
        <v>100</v>
      </c>
      <c r="N29" s="40">
        <f>N30</f>
        <v>166000</v>
      </c>
    </row>
    <row r="30" spans="1:14" ht="12.75">
      <c r="A30" s="109" t="s">
        <v>129</v>
      </c>
      <c r="B30" s="112"/>
      <c r="C30" s="112"/>
      <c r="D30" s="112"/>
      <c r="E30" s="112"/>
      <c r="F30" s="112"/>
      <c r="G30" s="112"/>
      <c r="H30" s="112"/>
      <c r="I30" s="110"/>
      <c r="J30" s="1">
        <v>306</v>
      </c>
      <c r="K30" s="37" t="s">
        <v>72</v>
      </c>
      <c r="L30" s="58" t="s">
        <v>130</v>
      </c>
      <c r="M30" s="58" t="s">
        <v>100</v>
      </c>
      <c r="N30" s="38">
        <f>N31</f>
        <v>166000</v>
      </c>
    </row>
    <row r="31" spans="1:14" ht="12.75">
      <c r="A31" s="109" t="s">
        <v>103</v>
      </c>
      <c r="B31" s="112"/>
      <c r="C31" s="112"/>
      <c r="D31" s="112"/>
      <c r="E31" s="112"/>
      <c r="F31" s="112"/>
      <c r="G31" s="112"/>
      <c r="H31" s="112"/>
      <c r="I31" s="110"/>
      <c r="J31" s="1">
        <v>306</v>
      </c>
      <c r="K31" s="37" t="s">
        <v>72</v>
      </c>
      <c r="L31" s="58" t="s">
        <v>131</v>
      </c>
      <c r="M31" s="58" t="s">
        <v>104</v>
      </c>
      <c r="N31" s="38">
        <v>166000</v>
      </c>
    </row>
    <row r="32" spans="1:14" ht="12.75">
      <c r="A32" s="99" t="s">
        <v>73</v>
      </c>
      <c r="B32" s="117"/>
      <c r="C32" s="117"/>
      <c r="D32" s="117"/>
      <c r="E32" s="117"/>
      <c r="F32" s="117"/>
      <c r="G32" s="117"/>
      <c r="H32" s="117"/>
      <c r="I32" s="118"/>
      <c r="J32" s="67">
        <v>306</v>
      </c>
      <c r="K32" s="36" t="s">
        <v>74</v>
      </c>
      <c r="L32" s="57" t="s">
        <v>99</v>
      </c>
      <c r="M32" s="57" t="s">
        <v>100</v>
      </c>
      <c r="N32" s="31">
        <f>N33+N42+N49</f>
        <v>42631788.849999994</v>
      </c>
    </row>
    <row r="33" spans="1:14" ht="12.75">
      <c r="A33" s="113" t="s">
        <v>132</v>
      </c>
      <c r="B33" s="121"/>
      <c r="C33" s="121"/>
      <c r="D33" s="121"/>
      <c r="E33" s="121"/>
      <c r="F33" s="121"/>
      <c r="G33" s="121"/>
      <c r="H33" s="121"/>
      <c r="I33" s="114"/>
      <c r="J33" s="1">
        <v>306</v>
      </c>
      <c r="K33" s="36" t="s">
        <v>75</v>
      </c>
      <c r="L33" s="57" t="s">
        <v>99</v>
      </c>
      <c r="M33" s="57" t="s">
        <v>100</v>
      </c>
      <c r="N33" s="31">
        <f>N34+N36+N39</f>
        <v>14058223.52</v>
      </c>
    </row>
    <row r="34" spans="1:14" ht="25.5" customHeight="1">
      <c r="A34" s="109" t="s">
        <v>187</v>
      </c>
      <c r="B34" s="112"/>
      <c r="C34" s="112"/>
      <c r="D34" s="112"/>
      <c r="E34" s="112"/>
      <c r="F34" s="112"/>
      <c r="G34" s="112"/>
      <c r="H34" s="112"/>
      <c r="I34" s="110"/>
      <c r="J34" s="1">
        <v>306</v>
      </c>
      <c r="K34" s="37" t="s">
        <v>75</v>
      </c>
      <c r="L34" s="58" t="s">
        <v>134</v>
      </c>
      <c r="M34" s="58" t="s">
        <v>100</v>
      </c>
      <c r="N34" s="31">
        <f>Лист3!M36</f>
        <v>8830000</v>
      </c>
    </row>
    <row r="35" spans="1:14" ht="12.75">
      <c r="A35" s="109" t="s">
        <v>135</v>
      </c>
      <c r="B35" s="112"/>
      <c r="C35" s="112"/>
      <c r="D35" s="112"/>
      <c r="E35" s="112"/>
      <c r="F35" s="112"/>
      <c r="G35" s="112"/>
      <c r="H35" s="112"/>
      <c r="I35" s="110"/>
      <c r="J35" s="1">
        <v>306</v>
      </c>
      <c r="K35" s="37" t="s">
        <v>75</v>
      </c>
      <c r="L35" s="58" t="s">
        <v>134</v>
      </c>
      <c r="M35" s="58" t="s">
        <v>120</v>
      </c>
      <c r="N35" s="38">
        <v>8830000</v>
      </c>
    </row>
    <row r="36" spans="1:14" ht="24.75" customHeight="1">
      <c r="A36" s="109" t="s">
        <v>188</v>
      </c>
      <c r="B36" s="112"/>
      <c r="C36" s="112"/>
      <c r="D36" s="112"/>
      <c r="E36" s="112"/>
      <c r="F36" s="112"/>
      <c r="G36" s="112"/>
      <c r="H36" s="112"/>
      <c r="I36" s="110"/>
      <c r="J36" s="1">
        <v>306</v>
      </c>
      <c r="K36" s="37" t="s">
        <v>75</v>
      </c>
      <c r="L36" s="58" t="s">
        <v>137</v>
      </c>
      <c r="M36" s="58" t="s">
        <v>100</v>
      </c>
      <c r="N36" s="31">
        <f>N37+N38</f>
        <v>4628223.52</v>
      </c>
    </row>
    <row r="37" spans="1:14" ht="12.75">
      <c r="A37" s="109" t="s">
        <v>135</v>
      </c>
      <c r="B37" s="112"/>
      <c r="C37" s="112"/>
      <c r="D37" s="112"/>
      <c r="E37" s="112"/>
      <c r="F37" s="112"/>
      <c r="G37" s="112"/>
      <c r="H37" s="112"/>
      <c r="I37" s="110"/>
      <c r="J37" s="1">
        <v>306</v>
      </c>
      <c r="K37" s="37" t="s">
        <v>75</v>
      </c>
      <c r="L37" s="58" t="s">
        <v>138</v>
      </c>
      <c r="M37" s="58" t="s">
        <v>120</v>
      </c>
      <c r="N37" s="38">
        <v>2777026.26</v>
      </c>
    </row>
    <row r="38" spans="1:14" ht="12.75">
      <c r="A38" s="109" t="s">
        <v>103</v>
      </c>
      <c r="B38" s="112"/>
      <c r="C38" s="112"/>
      <c r="D38" s="112"/>
      <c r="E38" s="112"/>
      <c r="F38" s="112"/>
      <c r="G38" s="112"/>
      <c r="H38" s="112"/>
      <c r="I38" s="110"/>
      <c r="J38" s="1">
        <v>306</v>
      </c>
      <c r="K38" s="37" t="s">
        <v>75</v>
      </c>
      <c r="L38" s="58" t="s">
        <v>138</v>
      </c>
      <c r="M38" s="58" t="s">
        <v>104</v>
      </c>
      <c r="N38" s="38">
        <v>1851197.26</v>
      </c>
    </row>
    <row r="39" spans="1:14" ht="22.5" customHeight="1">
      <c r="A39" s="109" t="s">
        <v>189</v>
      </c>
      <c r="B39" s="112"/>
      <c r="C39" s="112"/>
      <c r="D39" s="112"/>
      <c r="E39" s="112"/>
      <c r="F39" s="112"/>
      <c r="G39" s="112"/>
      <c r="H39" s="112"/>
      <c r="I39" s="110"/>
      <c r="J39" s="1">
        <v>306</v>
      </c>
      <c r="K39" s="37" t="s">
        <v>75</v>
      </c>
      <c r="L39" s="58" t="s">
        <v>190</v>
      </c>
      <c r="M39" s="58" t="s">
        <v>100</v>
      </c>
      <c r="N39" s="31">
        <f>N40</f>
        <v>600000</v>
      </c>
    </row>
    <row r="40" spans="1:14" ht="26.25" customHeight="1">
      <c r="A40" s="109" t="s">
        <v>191</v>
      </c>
      <c r="B40" s="112"/>
      <c r="C40" s="112"/>
      <c r="D40" s="112"/>
      <c r="E40" s="112"/>
      <c r="F40" s="112"/>
      <c r="G40" s="112"/>
      <c r="H40" s="112"/>
      <c r="I40" s="110"/>
      <c r="J40" s="26">
        <v>306</v>
      </c>
      <c r="K40" s="37" t="s">
        <v>75</v>
      </c>
      <c r="L40" s="58" t="s">
        <v>140</v>
      </c>
      <c r="M40" s="58" t="s">
        <v>100</v>
      </c>
      <c r="N40" s="38">
        <f>N41</f>
        <v>600000</v>
      </c>
    </row>
    <row r="41" spans="1:14" ht="12.75">
      <c r="A41" s="109" t="s">
        <v>119</v>
      </c>
      <c r="B41" s="112"/>
      <c r="C41" s="112"/>
      <c r="D41" s="112"/>
      <c r="E41" s="112"/>
      <c r="F41" s="112"/>
      <c r="G41" s="112"/>
      <c r="H41" s="112"/>
      <c r="I41" s="110"/>
      <c r="J41" s="1">
        <v>306</v>
      </c>
      <c r="K41" s="69" t="s">
        <v>75</v>
      </c>
      <c r="L41" s="60" t="s">
        <v>140</v>
      </c>
      <c r="M41" s="60" t="s">
        <v>120</v>
      </c>
      <c r="N41" s="42">
        <v>600000</v>
      </c>
    </row>
    <row r="42" spans="1:14" ht="12.75">
      <c r="A42" s="113" t="s">
        <v>76</v>
      </c>
      <c r="B42" s="121"/>
      <c r="C42" s="121"/>
      <c r="D42" s="121"/>
      <c r="E42" s="121"/>
      <c r="F42" s="121"/>
      <c r="G42" s="121"/>
      <c r="H42" s="121"/>
      <c r="I42" s="114"/>
      <c r="J42" s="1">
        <v>306</v>
      </c>
      <c r="K42" s="43" t="s">
        <v>77</v>
      </c>
      <c r="L42" s="56" t="s">
        <v>99</v>
      </c>
      <c r="M42" s="56" t="s">
        <v>100</v>
      </c>
      <c r="N42" s="44">
        <f>N43+N45+N47</f>
        <v>15166724.23</v>
      </c>
    </row>
    <row r="43" spans="1:14" ht="24.75" customHeight="1">
      <c r="A43" s="109" t="s">
        <v>141</v>
      </c>
      <c r="B43" s="112"/>
      <c r="C43" s="112"/>
      <c r="D43" s="112"/>
      <c r="E43" s="112"/>
      <c r="F43" s="112"/>
      <c r="G43" s="112"/>
      <c r="H43" s="112"/>
      <c r="I43" s="110"/>
      <c r="J43" s="1">
        <v>306</v>
      </c>
      <c r="K43" s="41" t="s">
        <v>77</v>
      </c>
      <c r="L43" s="60" t="s">
        <v>142</v>
      </c>
      <c r="M43" s="60" t="s">
        <v>100</v>
      </c>
      <c r="N43" s="45">
        <f>N44</f>
        <v>10916724.23</v>
      </c>
    </row>
    <row r="44" spans="1:14" ht="12.75">
      <c r="A44" s="109" t="s">
        <v>135</v>
      </c>
      <c r="B44" s="112"/>
      <c r="C44" s="112"/>
      <c r="D44" s="112"/>
      <c r="E44" s="112"/>
      <c r="F44" s="112"/>
      <c r="G44" s="112"/>
      <c r="H44" s="112"/>
      <c r="I44" s="110"/>
      <c r="J44" s="1">
        <v>306</v>
      </c>
      <c r="K44" s="41" t="s">
        <v>77</v>
      </c>
      <c r="L44" s="60" t="s">
        <v>142</v>
      </c>
      <c r="M44" s="60" t="s">
        <v>120</v>
      </c>
      <c r="N44" s="45">
        <v>10916724.23</v>
      </c>
    </row>
    <row r="45" spans="1:14" ht="25.5" customHeight="1">
      <c r="A45" s="109" t="s">
        <v>143</v>
      </c>
      <c r="B45" s="112"/>
      <c r="C45" s="112"/>
      <c r="D45" s="112"/>
      <c r="E45" s="112"/>
      <c r="F45" s="112"/>
      <c r="G45" s="112"/>
      <c r="H45" s="112"/>
      <c r="I45" s="110"/>
      <c r="J45" s="1">
        <v>306</v>
      </c>
      <c r="K45" s="41" t="s">
        <v>77</v>
      </c>
      <c r="L45" s="60" t="s">
        <v>144</v>
      </c>
      <c r="M45" s="60" t="s">
        <v>120</v>
      </c>
      <c r="N45" s="45">
        <f>N46</f>
        <v>3994000</v>
      </c>
    </row>
    <row r="46" spans="1:14" ht="12.75">
      <c r="A46" s="109" t="s">
        <v>135</v>
      </c>
      <c r="B46" s="112"/>
      <c r="C46" s="112"/>
      <c r="D46" s="112"/>
      <c r="E46" s="112"/>
      <c r="F46" s="112"/>
      <c r="G46" s="112"/>
      <c r="H46" s="112"/>
      <c r="I46" s="110"/>
      <c r="J46" s="1">
        <v>306</v>
      </c>
      <c r="K46" s="41" t="s">
        <v>77</v>
      </c>
      <c r="L46" s="60" t="s">
        <v>144</v>
      </c>
      <c r="M46" s="60" t="s">
        <v>120</v>
      </c>
      <c r="N46" s="45">
        <v>3994000</v>
      </c>
    </row>
    <row r="47" spans="1:14" ht="12.75">
      <c r="A47" s="109" t="s">
        <v>192</v>
      </c>
      <c r="B47" s="112"/>
      <c r="C47" s="112"/>
      <c r="D47" s="112"/>
      <c r="E47" s="112"/>
      <c r="F47" s="112"/>
      <c r="G47" s="112"/>
      <c r="H47" s="112"/>
      <c r="I47" s="110"/>
      <c r="J47" s="1">
        <v>306</v>
      </c>
      <c r="K47" s="41" t="s">
        <v>77</v>
      </c>
      <c r="L47" s="60" t="s">
        <v>146</v>
      </c>
      <c r="M47" s="60"/>
      <c r="N47" s="45">
        <v>256000</v>
      </c>
    </row>
    <row r="48" spans="1:14" ht="12.75">
      <c r="A48" s="109" t="s">
        <v>135</v>
      </c>
      <c r="B48" s="112"/>
      <c r="C48" s="112"/>
      <c r="D48" s="112"/>
      <c r="E48" s="112"/>
      <c r="F48" s="112"/>
      <c r="G48" s="112"/>
      <c r="H48" s="112"/>
      <c r="I48" s="110"/>
      <c r="J48" s="1">
        <v>306</v>
      </c>
      <c r="K48" s="41" t="s">
        <v>77</v>
      </c>
      <c r="L48" s="60" t="s">
        <v>146</v>
      </c>
      <c r="M48" s="60" t="s">
        <v>120</v>
      </c>
      <c r="N48" s="45">
        <v>256000</v>
      </c>
    </row>
    <row r="49" spans="1:14" ht="12.75">
      <c r="A49" s="113" t="s">
        <v>78</v>
      </c>
      <c r="B49" s="121"/>
      <c r="C49" s="121"/>
      <c r="D49" s="121"/>
      <c r="E49" s="121"/>
      <c r="F49" s="121"/>
      <c r="G49" s="121"/>
      <c r="H49" s="121"/>
      <c r="I49" s="114"/>
      <c r="J49" s="1">
        <v>306</v>
      </c>
      <c r="K49" s="43" t="s">
        <v>79</v>
      </c>
      <c r="L49" s="56" t="s">
        <v>99</v>
      </c>
      <c r="M49" s="56" t="s">
        <v>100</v>
      </c>
      <c r="N49" s="44">
        <f>N50+N52+N55+N57+N59</f>
        <v>13406841.099999998</v>
      </c>
    </row>
    <row r="50" spans="1:14" ht="12.75">
      <c r="A50" s="109" t="s">
        <v>147</v>
      </c>
      <c r="B50" s="112"/>
      <c r="C50" s="112"/>
      <c r="D50" s="112"/>
      <c r="E50" s="112"/>
      <c r="F50" s="112"/>
      <c r="G50" s="112"/>
      <c r="H50" s="112"/>
      <c r="I50" s="110"/>
      <c r="J50" s="1">
        <v>306</v>
      </c>
      <c r="K50" s="41" t="s">
        <v>79</v>
      </c>
      <c r="L50" s="60" t="s">
        <v>148</v>
      </c>
      <c r="M50" s="60" t="s">
        <v>100</v>
      </c>
      <c r="N50" s="45">
        <f>N51</f>
        <v>2342575.28</v>
      </c>
    </row>
    <row r="51" spans="1:14" ht="12.75">
      <c r="A51" s="109" t="s">
        <v>135</v>
      </c>
      <c r="B51" s="112"/>
      <c r="C51" s="112"/>
      <c r="D51" s="112"/>
      <c r="E51" s="112"/>
      <c r="F51" s="112"/>
      <c r="G51" s="112"/>
      <c r="H51" s="112"/>
      <c r="I51" s="110"/>
      <c r="J51" s="13">
        <v>306</v>
      </c>
      <c r="K51" s="41" t="s">
        <v>79</v>
      </c>
      <c r="L51" s="60" t="s">
        <v>148</v>
      </c>
      <c r="M51" s="60" t="s">
        <v>120</v>
      </c>
      <c r="N51" s="45">
        <v>2342575.28</v>
      </c>
    </row>
    <row r="52" spans="1:14" ht="25.5" customHeight="1">
      <c r="A52" s="109" t="s">
        <v>193</v>
      </c>
      <c r="B52" s="112"/>
      <c r="C52" s="112"/>
      <c r="D52" s="112"/>
      <c r="E52" s="112"/>
      <c r="F52" s="112"/>
      <c r="G52" s="112"/>
      <c r="H52" s="112"/>
      <c r="I52" s="110"/>
      <c r="J52" s="1">
        <v>306</v>
      </c>
      <c r="K52" s="41" t="s">
        <v>79</v>
      </c>
      <c r="L52" s="60" t="s">
        <v>150</v>
      </c>
      <c r="M52" s="60" t="s">
        <v>100</v>
      </c>
      <c r="N52" s="45">
        <f>N53+N54</f>
        <v>4225004.84</v>
      </c>
    </row>
    <row r="53" spans="1:14" ht="12.75">
      <c r="A53" s="109" t="s">
        <v>135</v>
      </c>
      <c r="B53" s="112"/>
      <c r="C53" s="112"/>
      <c r="D53" s="112"/>
      <c r="E53" s="112"/>
      <c r="F53" s="112"/>
      <c r="G53" s="112"/>
      <c r="H53" s="112"/>
      <c r="I53" s="110"/>
      <c r="J53" s="1">
        <v>306</v>
      </c>
      <c r="K53" s="41" t="s">
        <v>79</v>
      </c>
      <c r="L53" s="60" t="s">
        <v>150</v>
      </c>
      <c r="M53" s="60" t="s">
        <v>120</v>
      </c>
      <c r="N53" s="45">
        <v>4130373.84</v>
      </c>
    </row>
    <row r="54" spans="1:14" ht="15.75" customHeight="1">
      <c r="A54" s="109" t="s">
        <v>103</v>
      </c>
      <c r="B54" s="112"/>
      <c r="C54" s="112"/>
      <c r="D54" s="112"/>
      <c r="E54" s="112"/>
      <c r="F54" s="112"/>
      <c r="G54" s="112"/>
      <c r="H54" s="112"/>
      <c r="I54" s="110"/>
      <c r="J54" s="1">
        <v>306</v>
      </c>
      <c r="K54" s="41" t="s">
        <v>79</v>
      </c>
      <c r="L54" s="60" t="s">
        <v>150</v>
      </c>
      <c r="M54" s="60" t="s">
        <v>104</v>
      </c>
      <c r="N54" s="45">
        <v>94631</v>
      </c>
    </row>
    <row r="55" spans="1:14" ht="12.75">
      <c r="A55" s="109" t="s">
        <v>151</v>
      </c>
      <c r="B55" s="112"/>
      <c r="C55" s="112"/>
      <c r="D55" s="112"/>
      <c r="E55" s="112"/>
      <c r="F55" s="112"/>
      <c r="G55" s="112"/>
      <c r="H55" s="112"/>
      <c r="I55" s="110"/>
      <c r="J55" s="1">
        <v>306</v>
      </c>
      <c r="K55" s="41" t="s">
        <v>79</v>
      </c>
      <c r="L55" s="60" t="s">
        <v>152</v>
      </c>
      <c r="M55" s="60" t="s">
        <v>100</v>
      </c>
      <c r="N55" s="45">
        <f>N56</f>
        <v>331530.76</v>
      </c>
    </row>
    <row r="56" spans="1:14" ht="12.75">
      <c r="A56" s="109" t="s">
        <v>135</v>
      </c>
      <c r="B56" s="112"/>
      <c r="C56" s="112"/>
      <c r="D56" s="112"/>
      <c r="E56" s="112"/>
      <c r="F56" s="112"/>
      <c r="G56" s="112"/>
      <c r="H56" s="112"/>
      <c r="I56" s="110"/>
      <c r="J56" s="1">
        <v>306</v>
      </c>
      <c r="K56" s="41" t="s">
        <v>79</v>
      </c>
      <c r="L56" s="60" t="s">
        <v>152</v>
      </c>
      <c r="M56" s="60" t="s">
        <v>120</v>
      </c>
      <c r="N56" s="45">
        <v>331530.76</v>
      </c>
    </row>
    <row r="57" spans="1:14" ht="12.75">
      <c r="A57" s="109" t="s">
        <v>153</v>
      </c>
      <c r="B57" s="112"/>
      <c r="C57" s="112"/>
      <c r="D57" s="112"/>
      <c r="E57" s="112"/>
      <c r="F57" s="112"/>
      <c r="G57" s="112"/>
      <c r="H57" s="112"/>
      <c r="I57" s="110"/>
      <c r="J57" s="1">
        <v>306</v>
      </c>
      <c r="K57" s="41" t="s">
        <v>79</v>
      </c>
      <c r="L57" s="60" t="s">
        <v>154</v>
      </c>
      <c r="M57" s="60" t="s">
        <v>100</v>
      </c>
      <c r="N57" s="45">
        <v>30000</v>
      </c>
    </row>
    <row r="58" spans="1:14" ht="12.75">
      <c r="A58" s="109" t="s">
        <v>135</v>
      </c>
      <c r="B58" s="112"/>
      <c r="C58" s="112"/>
      <c r="D58" s="112"/>
      <c r="E58" s="112"/>
      <c r="F58" s="112"/>
      <c r="G58" s="112"/>
      <c r="H58" s="112"/>
      <c r="I58" s="110"/>
      <c r="J58" s="1">
        <v>306</v>
      </c>
      <c r="K58" s="41" t="s">
        <v>79</v>
      </c>
      <c r="L58" s="60" t="s">
        <v>154</v>
      </c>
      <c r="M58" s="60" t="s">
        <v>120</v>
      </c>
      <c r="N58" s="45">
        <v>30000</v>
      </c>
    </row>
    <row r="59" spans="1:14" ht="12.75">
      <c r="A59" s="122" t="s">
        <v>194</v>
      </c>
      <c r="B59" s="111"/>
      <c r="C59" s="111"/>
      <c r="D59" s="111"/>
      <c r="E59" s="111"/>
      <c r="F59" s="111"/>
      <c r="G59" s="111"/>
      <c r="H59" s="111"/>
      <c r="I59" s="119"/>
      <c r="J59" s="26">
        <v>306</v>
      </c>
      <c r="K59" s="61" t="s">
        <v>79</v>
      </c>
      <c r="L59" s="61" t="s">
        <v>156</v>
      </c>
      <c r="M59" s="61" t="s">
        <v>100</v>
      </c>
      <c r="N59" s="70">
        <f>N60+N61</f>
        <v>6477730.22</v>
      </c>
    </row>
    <row r="60" spans="1:14" ht="12.75">
      <c r="A60" s="109" t="s">
        <v>135</v>
      </c>
      <c r="B60" s="112"/>
      <c r="C60" s="112"/>
      <c r="D60" s="112"/>
      <c r="E60" s="112"/>
      <c r="F60" s="112"/>
      <c r="G60" s="112"/>
      <c r="H60" s="112"/>
      <c r="I60" s="110"/>
      <c r="J60" s="1">
        <v>306</v>
      </c>
      <c r="K60" s="41" t="s">
        <v>79</v>
      </c>
      <c r="L60" s="60" t="s">
        <v>156</v>
      </c>
      <c r="M60" s="41" t="s">
        <v>120</v>
      </c>
      <c r="N60" s="45">
        <v>6175185.76</v>
      </c>
    </row>
    <row r="61" spans="1:14" ht="12.75">
      <c r="A61" s="109" t="s">
        <v>103</v>
      </c>
      <c r="B61" s="112"/>
      <c r="C61" s="112"/>
      <c r="D61" s="112"/>
      <c r="E61" s="112"/>
      <c r="F61" s="112"/>
      <c r="G61" s="112"/>
      <c r="H61" s="112"/>
      <c r="I61" s="110"/>
      <c r="J61" s="1">
        <v>306</v>
      </c>
      <c r="K61" s="41" t="s">
        <v>79</v>
      </c>
      <c r="L61" s="60" t="s">
        <v>156</v>
      </c>
      <c r="M61" s="60" t="s">
        <v>104</v>
      </c>
      <c r="N61" s="45">
        <v>302544.46</v>
      </c>
    </row>
    <row r="62" spans="1:14" ht="12.75">
      <c r="A62" s="99" t="s">
        <v>80</v>
      </c>
      <c r="B62" s="117"/>
      <c r="C62" s="117"/>
      <c r="D62" s="117"/>
      <c r="E62" s="117"/>
      <c r="F62" s="117"/>
      <c r="G62" s="117"/>
      <c r="H62" s="117"/>
      <c r="I62" s="118"/>
      <c r="J62" s="67">
        <v>306</v>
      </c>
      <c r="K62" s="43" t="s">
        <v>81</v>
      </c>
      <c r="L62" s="56" t="s">
        <v>99</v>
      </c>
      <c r="M62" s="56" t="s">
        <v>100</v>
      </c>
      <c r="N62" s="44">
        <f>N63</f>
        <v>53750</v>
      </c>
    </row>
    <row r="63" spans="1:14" ht="12.75">
      <c r="A63" s="115" t="s">
        <v>82</v>
      </c>
      <c r="B63" s="107"/>
      <c r="C63" s="107"/>
      <c r="D63" s="107"/>
      <c r="E63" s="107"/>
      <c r="F63" s="107"/>
      <c r="G63" s="107"/>
      <c r="H63" s="107"/>
      <c r="I63" s="116"/>
      <c r="J63" s="26">
        <v>306</v>
      </c>
      <c r="K63" s="62" t="s">
        <v>157</v>
      </c>
      <c r="L63" s="62" t="s">
        <v>99</v>
      </c>
      <c r="M63" s="62" t="s">
        <v>100</v>
      </c>
      <c r="N63" s="71">
        <f>N64+N66</f>
        <v>53750</v>
      </c>
    </row>
    <row r="64" spans="1:14" ht="12.75">
      <c r="A64" s="109" t="s">
        <v>158</v>
      </c>
      <c r="B64" s="112"/>
      <c r="C64" s="112"/>
      <c r="D64" s="112"/>
      <c r="E64" s="112"/>
      <c r="F64" s="112"/>
      <c r="G64" s="112"/>
      <c r="H64" s="112"/>
      <c r="I64" s="110"/>
      <c r="J64" s="1">
        <v>306</v>
      </c>
      <c r="K64" s="41" t="s">
        <v>157</v>
      </c>
      <c r="L64" s="60" t="s">
        <v>159</v>
      </c>
      <c r="M64" s="60" t="s">
        <v>100</v>
      </c>
      <c r="N64" s="45">
        <v>37000</v>
      </c>
    </row>
    <row r="65" spans="1:14" ht="12.75">
      <c r="A65" s="109" t="s">
        <v>160</v>
      </c>
      <c r="B65" s="112"/>
      <c r="C65" s="112"/>
      <c r="D65" s="112"/>
      <c r="E65" s="112"/>
      <c r="F65" s="112"/>
      <c r="G65" s="112"/>
      <c r="H65" s="112"/>
      <c r="I65" s="110"/>
      <c r="J65" s="1">
        <v>306</v>
      </c>
      <c r="K65" s="41" t="s">
        <v>157</v>
      </c>
      <c r="L65" s="60" t="s">
        <v>159</v>
      </c>
      <c r="M65" s="60" t="s">
        <v>104</v>
      </c>
      <c r="N65" s="45">
        <v>37000</v>
      </c>
    </row>
    <row r="66" spans="1:14" ht="12.75">
      <c r="A66" s="109" t="s">
        <v>161</v>
      </c>
      <c r="B66" s="100"/>
      <c r="C66" s="100"/>
      <c r="D66" s="100"/>
      <c r="E66" s="100"/>
      <c r="F66" s="100"/>
      <c r="G66" s="100"/>
      <c r="H66" s="100"/>
      <c r="I66" s="101"/>
      <c r="J66" s="1">
        <v>306</v>
      </c>
      <c r="K66" s="41" t="s">
        <v>83</v>
      </c>
      <c r="L66" s="60" t="s">
        <v>99</v>
      </c>
      <c r="M66" s="60" t="s">
        <v>100</v>
      </c>
      <c r="N66" s="45">
        <f>N67</f>
        <v>16750</v>
      </c>
    </row>
    <row r="67" spans="1:14" ht="12.75">
      <c r="A67" s="109" t="s">
        <v>162</v>
      </c>
      <c r="B67" s="100"/>
      <c r="C67" s="100"/>
      <c r="D67" s="100"/>
      <c r="E67" s="100"/>
      <c r="F67" s="100"/>
      <c r="G67" s="100"/>
      <c r="H67" s="100"/>
      <c r="I67" s="101"/>
      <c r="J67" s="1">
        <v>306</v>
      </c>
      <c r="K67" s="41" t="s">
        <v>83</v>
      </c>
      <c r="L67" s="60" t="s">
        <v>126</v>
      </c>
      <c r="M67" s="60" t="s">
        <v>100</v>
      </c>
      <c r="N67" s="45">
        <f>N68</f>
        <v>16750</v>
      </c>
    </row>
    <row r="68" spans="1:14" ht="12.75">
      <c r="A68" s="109" t="s">
        <v>163</v>
      </c>
      <c r="B68" s="100"/>
      <c r="C68" s="100"/>
      <c r="D68" s="100"/>
      <c r="E68" s="100"/>
      <c r="F68" s="100"/>
      <c r="G68" s="100"/>
      <c r="H68" s="100"/>
      <c r="I68" s="101"/>
      <c r="J68" s="1">
        <v>306</v>
      </c>
      <c r="K68" s="41" t="s">
        <v>83</v>
      </c>
      <c r="L68" s="60" t="s">
        <v>126</v>
      </c>
      <c r="M68" s="60" t="s">
        <v>164</v>
      </c>
      <c r="N68" s="45">
        <f>'[1]Лист3'!M68</f>
        <v>16750</v>
      </c>
    </row>
    <row r="69" spans="1:14" ht="12.75">
      <c r="A69" s="99" t="s">
        <v>84</v>
      </c>
      <c r="B69" s="117"/>
      <c r="C69" s="117"/>
      <c r="D69" s="117"/>
      <c r="E69" s="117"/>
      <c r="F69" s="117"/>
      <c r="G69" s="117"/>
      <c r="H69" s="117"/>
      <c r="I69" s="118"/>
      <c r="J69" s="67">
        <v>306</v>
      </c>
      <c r="K69" s="43" t="s">
        <v>85</v>
      </c>
      <c r="L69" s="56" t="s">
        <v>99</v>
      </c>
      <c r="M69" s="56" t="s">
        <v>100</v>
      </c>
      <c r="N69" s="44">
        <f>N70</f>
        <v>434253</v>
      </c>
    </row>
    <row r="70" spans="1:14" ht="12.75">
      <c r="A70" s="109" t="s">
        <v>86</v>
      </c>
      <c r="B70" s="112"/>
      <c r="C70" s="112"/>
      <c r="D70" s="112"/>
      <c r="E70" s="112"/>
      <c r="F70" s="112"/>
      <c r="G70" s="112"/>
      <c r="H70" s="112"/>
      <c r="I70" s="110"/>
      <c r="J70" s="26">
        <v>306</v>
      </c>
      <c r="K70" s="41" t="s">
        <v>87</v>
      </c>
      <c r="L70" s="60" t="s">
        <v>99</v>
      </c>
      <c r="M70" s="60" t="s">
        <v>100</v>
      </c>
      <c r="N70" s="45">
        <f>N71</f>
        <v>434253</v>
      </c>
    </row>
    <row r="71" spans="1:14" ht="12" customHeight="1">
      <c r="A71" s="109" t="s">
        <v>165</v>
      </c>
      <c r="B71" s="112"/>
      <c r="C71" s="112"/>
      <c r="D71" s="112"/>
      <c r="E71" s="112"/>
      <c r="F71" s="112"/>
      <c r="G71" s="112"/>
      <c r="H71" s="112"/>
      <c r="I71" s="110"/>
      <c r="J71" s="13">
        <v>306</v>
      </c>
      <c r="K71" s="69" t="s">
        <v>87</v>
      </c>
      <c r="L71" s="60" t="s">
        <v>166</v>
      </c>
      <c r="M71" s="60" t="s">
        <v>100</v>
      </c>
      <c r="N71" s="45">
        <f>N72</f>
        <v>434253</v>
      </c>
    </row>
    <row r="72" spans="1:14" ht="12.75">
      <c r="A72" s="109" t="s">
        <v>167</v>
      </c>
      <c r="B72" s="112"/>
      <c r="C72" s="112"/>
      <c r="D72" s="112"/>
      <c r="E72" s="112"/>
      <c r="F72" s="112"/>
      <c r="G72" s="112"/>
      <c r="H72" s="112"/>
      <c r="I72" s="110"/>
      <c r="J72" s="1">
        <v>306</v>
      </c>
      <c r="K72" s="41" t="s">
        <v>87</v>
      </c>
      <c r="L72" s="60" t="s">
        <v>166</v>
      </c>
      <c r="M72" s="60" t="s">
        <v>112</v>
      </c>
      <c r="N72" s="45">
        <v>434253</v>
      </c>
    </row>
    <row r="73" spans="1:14" ht="12.75">
      <c r="A73" s="109" t="s">
        <v>168</v>
      </c>
      <c r="B73" s="112"/>
      <c r="C73" s="112"/>
      <c r="D73" s="112"/>
      <c r="E73" s="112"/>
      <c r="F73" s="112"/>
      <c r="G73" s="112"/>
      <c r="H73" s="112"/>
      <c r="I73" s="110"/>
      <c r="J73" s="1">
        <v>306</v>
      </c>
      <c r="K73" s="41" t="s">
        <v>169</v>
      </c>
      <c r="L73" s="60" t="s">
        <v>99</v>
      </c>
      <c r="M73" s="60" t="s">
        <v>100</v>
      </c>
      <c r="N73" s="45"/>
    </row>
    <row r="74" spans="1:14" ht="12.75">
      <c r="A74" s="109" t="s">
        <v>170</v>
      </c>
      <c r="B74" s="112"/>
      <c r="C74" s="112"/>
      <c r="D74" s="112"/>
      <c r="E74" s="112"/>
      <c r="F74" s="112"/>
      <c r="G74" s="112"/>
      <c r="H74" s="112"/>
      <c r="I74" s="110"/>
      <c r="J74" s="1">
        <v>306</v>
      </c>
      <c r="K74" s="41" t="s">
        <v>169</v>
      </c>
      <c r="L74" s="60" t="s">
        <v>171</v>
      </c>
      <c r="M74" s="60" t="s">
        <v>100</v>
      </c>
      <c r="N74" s="45"/>
    </row>
    <row r="75" spans="1:14" ht="12.75">
      <c r="A75" s="109" t="s">
        <v>135</v>
      </c>
      <c r="B75" s="112"/>
      <c r="C75" s="112"/>
      <c r="D75" s="112"/>
      <c r="E75" s="112"/>
      <c r="F75" s="112"/>
      <c r="G75" s="112"/>
      <c r="H75" s="112"/>
      <c r="I75" s="110"/>
      <c r="J75" s="13">
        <v>306</v>
      </c>
      <c r="K75" s="41" t="s">
        <v>169</v>
      </c>
      <c r="L75" s="60" t="s">
        <v>172</v>
      </c>
      <c r="M75" s="60" t="s">
        <v>120</v>
      </c>
      <c r="N75" s="45"/>
    </row>
    <row r="76" spans="1:14" ht="12.75">
      <c r="A76" s="99" t="s">
        <v>88</v>
      </c>
      <c r="B76" s="117"/>
      <c r="C76" s="117"/>
      <c r="D76" s="117"/>
      <c r="E76" s="117"/>
      <c r="F76" s="117"/>
      <c r="G76" s="117"/>
      <c r="H76" s="117"/>
      <c r="I76" s="118"/>
      <c r="J76" s="67">
        <v>306</v>
      </c>
      <c r="K76" s="43" t="s">
        <v>89</v>
      </c>
      <c r="L76" s="56" t="s">
        <v>99</v>
      </c>
      <c r="M76" s="56" t="s">
        <v>100</v>
      </c>
      <c r="N76" s="44">
        <v>92000</v>
      </c>
    </row>
    <row r="77" spans="1:14" ht="12.75">
      <c r="A77" s="109" t="s">
        <v>90</v>
      </c>
      <c r="B77" s="112"/>
      <c r="C77" s="112"/>
      <c r="D77" s="112"/>
      <c r="E77" s="112"/>
      <c r="F77" s="112"/>
      <c r="G77" s="112"/>
      <c r="H77" s="112"/>
      <c r="I77" s="110"/>
      <c r="J77" s="1">
        <v>306</v>
      </c>
      <c r="K77" s="41" t="s">
        <v>91</v>
      </c>
      <c r="L77" s="60" t="s">
        <v>99</v>
      </c>
      <c r="M77" s="60" t="s">
        <v>100</v>
      </c>
      <c r="N77" s="45">
        <v>92000</v>
      </c>
    </row>
    <row r="78" spans="1:14" ht="12.75">
      <c r="A78" s="109" t="s">
        <v>173</v>
      </c>
      <c r="B78" s="112"/>
      <c r="C78" s="112"/>
      <c r="D78" s="112"/>
      <c r="E78" s="112"/>
      <c r="F78" s="112"/>
      <c r="G78" s="112"/>
      <c r="H78" s="112"/>
      <c r="I78" s="110"/>
      <c r="J78" s="1">
        <v>306</v>
      </c>
      <c r="K78" s="41" t="s">
        <v>91</v>
      </c>
      <c r="L78" s="60" t="s">
        <v>174</v>
      </c>
      <c r="M78" s="60"/>
      <c r="N78" s="45">
        <v>92000</v>
      </c>
    </row>
    <row r="79" spans="1:14" ht="12.75">
      <c r="A79" s="109" t="s">
        <v>175</v>
      </c>
      <c r="B79" s="112"/>
      <c r="C79" s="112"/>
      <c r="D79" s="112"/>
      <c r="E79" s="112"/>
      <c r="F79" s="112"/>
      <c r="G79" s="112"/>
      <c r="H79" s="112"/>
      <c r="I79" s="110"/>
      <c r="J79" s="1">
        <v>306</v>
      </c>
      <c r="K79" s="41" t="s">
        <v>91</v>
      </c>
      <c r="L79" s="60" t="s">
        <v>174</v>
      </c>
      <c r="M79" s="60" t="s">
        <v>104</v>
      </c>
      <c r="N79" s="45">
        <v>92000</v>
      </c>
    </row>
    <row r="80" spans="1:14" ht="12.75">
      <c r="A80" s="139"/>
      <c r="B80" s="140"/>
      <c r="C80" s="140"/>
      <c r="D80" s="140"/>
      <c r="E80" s="140"/>
      <c r="F80" s="140"/>
      <c r="G80" s="140"/>
      <c r="H80" s="140"/>
      <c r="I80" s="141"/>
      <c r="J80" s="1"/>
      <c r="K80" s="72"/>
      <c r="L80" s="73"/>
      <c r="M80" s="72"/>
      <c r="N80" s="73"/>
    </row>
    <row r="81" spans="1:14" ht="12.75">
      <c r="A81" s="109"/>
      <c r="B81" s="100"/>
      <c r="C81" s="100"/>
      <c r="D81" s="100"/>
      <c r="E81" s="100"/>
      <c r="F81" s="100"/>
      <c r="G81" s="100"/>
      <c r="H81" s="100"/>
      <c r="I81" s="101"/>
      <c r="J81" s="74"/>
      <c r="K81" s="142" t="s">
        <v>176</v>
      </c>
      <c r="L81" s="143"/>
      <c r="M81" s="144"/>
      <c r="N81" s="75">
        <f>N5+N15+N19+N32+N62+N69+N76</f>
        <v>78897289.46</v>
      </c>
    </row>
    <row r="82" spans="1:14" ht="12.75">
      <c r="A82" s="8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8"/>
    </row>
  </sheetData>
  <mergeCells count="84">
    <mergeCell ref="A79:I79"/>
    <mergeCell ref="A80:I80"/>
    <mergeCell ref="A81:I81"/>
    <mergeCell ref="K81:M81"/>
    <mergeCell ref="A75:I75"/>
    <mergeCell ref="A76:I76"/>
    <mergeCell ref="A77:I77"/>
    <mergeCell ref="A78:I78"/>
    <mergeCell ref="A71:I71"/>
    <mergeCell ref="A72:I72"/>
    <mergeCell ref="A73:I73"/>
    <mergeCell ref="A74:I74"/>
    <mergeCell ref="A67:I67"/>
    <mergeCell ref="A68:I68"/>
    <mergeCell ref="A69:I69"/>
    <mergeCell ref="A70:I70"/>
    <mergeCell ref="A63:I63"/>
    <mergeCell ref="A64:I64"/>
    <mergeCell ref="A65:I65"/>
    <mergeCell ref="A66:I66"/>
    <mergeCell ref="A59:I59"/>
    <mergeCell ref="A60:I60"/>
    <mergeCell ref="A61:I61"/>
    <mergeCell ref="A62:I62"/>
    <mergeCell ref="A55:I55"/>
    <mergeCell ref="A56:I56"/>
    <mergeCell ref="A57:I57"/>
    <mergeCell ref="A58:I58"/>
    <mergeCell ref="A51:I51"/>
    <mergeCell ref="A52:I52"/>
    <mergeCell ref="A53:I53"/>
    <mergeCell ref="A54:I54"/>
    <mergeCell ref="A47:I47"/>
    <mergeCell ref="A48:I48"/>
    <mergeCell ref="A49:I49"/>
    <mergeCell ref="A50:I50"/>
    <mergeCell ref="A43:I43"/>
    <mergeCell ref="A44:I44"/>
    <mergeCell ref="A45:I45"/>
    <mergeCell ref="A46:I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A27:I27"/>
    <mergeCell ref="A28:I28"/>
    <mergeCell ref="A29:I29"/>
    <mergeCell ref="A30:I30"/>
    <mergeCell ref="A23:I23"/>
    <mergeCell ref="A24:I24"/>
    <mergeCell ref="A25:I25"/>
    <mergeCell ref="A26:I26"/>
    <mergeCell ref="A19:I19"/>
    <mergeCell ref="A20:I20"/>
    <mergeCell ref="A21:I21"/>
    <mergeCell ref="A22:I22"/>
    <mergeCell ref="A15:I15"/>
    <mergeCell ref="A16:I16"/>
    <mergeCell ref="A17:I17"/>
    <mergeCell ref="A18:I18"/>
    <mergeCell ref="A11:I11"/>
    <mergeCell ref="A12:I12"/>
    <mergeCell ref="A13:I13"/>
    <mergeCell ref="A14:I14"/>
    <mergeCell ref="A7:I7"/>
    <mergeCell ref="A8:I8"/>
    <mergeCell ref="A9:I9"/>
    <mergeCell ref="A10:I10"/>
    <mergeCell ref="E3:K3"/>
    <mergeCell ref="A4:I4"/>
    <mergeCell ref="A5:I5"/>
    <mergeCell ref="A6:I6"/>
    <mergeCell ref="H1:I1"/>
    <mergeCell ref="M1:N1"/>
    <mergeCell ref="G2:I2"/>
    <mergeCell ref="K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</dc:creator>
  <cp:keywords/>
  <dc:description/>
  <cp:lastModifiedBy>Наталья</cp:lastModifiedBy>
  <cp:lastPrinted>2009-04-14T05:35:28Z</cp:lastPrinted>
  <dcterms:created xsi:type="dcterms:W3CDTF">2009-01-26T10:22:44Z</dcterms:created>
  <dcterms:modified xsi:type="dcterms:W3CDTF">2009-07-08T06:19:51Z</dcterms:modified>
  <cp:category/>
  <cp:version/>
  <cp:contentType/>
  <cp:contentStatus/>
</cp:coreProperties>
</file>